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mes Miller\Documents\Confelicity Party\Southend Confelicity Party\Meetings\"/>
    </mc:Choice>
  </mc:AlternateContent>
  <bookViews>
    <workbookView xWindow="0" yWindow="0" windowWidth="23040" windowHeight="8808"/>
  </bookViews>
  <sheets>
    <sheet name="Sheet1" sheetId="1" r:id="rId1"/>
  </sheets>
  <definedNames>
    <definedName name="_Toc138618261" localSheetId="0">Sheet1!$AU$5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7" i="1" l="1"/>
  <c r="BA7" i="1"/>
  <c r="AT7" i="1" l="1"/>
  <c r="AO28" i="1" l="1"/>
  <c r="C20" i="1"/>
  <c r="AA7" i="1" l="1"/>
  <c r="AA8" i="1"/>
  <c r="C13" i="1"/>
  <c r="C14" i="1"/>
  <c r="C12" i="1"/>
  <c r="C15" i="1"/>
  <c r="C16" i="1"/>
  <c r="C21" i="1"/>
  <c r="C22" i="1"/>
  <c r="C23" i="1"/>
  <c r="C24" i="1"/>
  <c r="C25" i="1"/>
  <c r="C26" i="1"/>
  <c r="C27" i="1"/>
  <c r="C28" i="1"/>
  <c r="C29" i="1"/>
  <c r="C30" i="1"/>
  <c r="C31" i="1"/>
  <c r="C33" i="1"/>
  <c r="C17" i="1"/>
  <c r="C34" i="1"/>
  <c r="C18" i="1"/>
  <c r="C35" i="1"/>
  <c r="C36" i="1"/>
  <c r="C37" i="1"/>
  <c r="C38" i="1"/>
  <c r="C39" i="1"/>
  <c r="C11" i="1"/>
  <c r="C10" i="1"/>
  <c r="Z7" i="1"/>
  <c r="Z8" i="1"/>
  <c r="Y7" i="1"/>
  <c r="Y8" i="1"/>
  <c r="X7" i="1"/>
  <c r="W7" i="1"/>
  <c r="X8" i="1"/>
  <c r="N8" i="1"/>
  <c r="O8" i="1"/>
  <c r="P8" i="1"/>
  <c r="Q8" i="1"/>
  <c r="R8" i="1"/>
  <c r="S8" i="1"/>
  <c r="T8" i="1"/>
  <c r="U8" i="1"/>
  <c r="V8" i="1"/>
  <c r="W8" i="1"/>
  <c r="AD8" i="1" l="1"/>
  <c r="N7" i="1"/>
  <c r="E8" i="1"/>
  <c r="F8" i="1"/>
  <c r="G8" i="1"/>
  <c r="H8" i="1"/>
  <c r="I8" i="1"/>
  <c r="J8" i="1"/>
  <c r="K8" i="1"/>
  <c r="L8" i="1"/>
  <c r="M8" i="1"/>
  <c r="M7" i="1"/>
  <c r="L7" i="1"/>
  <c r="K7" i="1"/>
  <c r="AC8" i="1"/>
  <c r="J7" i="1"/>
  <c r="AB8" i="1"/>
  <c r="I7" i="1"/>
  <c r="H7" i="1"/>
  <c r="E7" i="1"/>
  <c r="G7" i="1"/>
  <c r="F7" i="1"/>
  <c r="T7" i="1" l="1"/>
  <c r="S7" i="1"/>
  <c r="R7" i="1"/>
  <c r="Q7" i="1"/>
  <c r="O7" i="1"/>
  <c r="P7" i="1"/>
  <c r="V7" i="1"/>
  <c r="U7" i="1"/>
</calcChain>
</file>

<file path=xl/sharedStrings.xml><?xml version="1.0" encoding="utf-8"?>
<sst xmlns="http://schemas.openxmlformats.org/spreadsheetml/2006/main" count="197" uniqueCount="123">
  <si>
    <t>Against taxing older vehicles</t>
  </si>
  <si>
    <t>James Miller</t>
  </si>
  <si>
    <t>Jon Humphrys</t>
  </si>
  <si>
    <t>Simon Jones</t>
  </si>
  <si>
    <t>Sim Spooner</t>
  </si>
  <si>
    <t>Melissa Aylott</t>
  </si>
  <si>
    <t>Rob Cammidge</t>
  </si>
  <si>
    <t>Connor Bines</t>
  </si>
  <si>
    <t>Emma Dodson</t>
  </si>
  <si>
    <t>Do you supprt the City of Culture bid?</t>
  </si>
  <si>
    <t>Pass/No for now</t>
  </si>
  <si>
    <t>PASS</t>
  </si>
  <si>
    <t>Do you support the reduction of council tax?</t>
  </si>
  <si>
    <t>NFN</t>
  </si>
  <si>
    <t>Do you support reducing parking charges?</t>
  </si>
  <si>
    <t>Strength of Vote (mean ave)</t>
  </si>
  <si>
    <t>Number of members who support the policy %</t>
  </si>
  <si>
    <t>Do you support an indoor/outdoor market?</t>
  </si>
  <si>
    <t>Do you support a price reduction for local people to enter The Pier</t>
  </si>
  <si>
    <t>Do you support Southend BID?</t>
  </si>
  <si>
    <t xml:space="preserve">Do you support a voluntary community skill sharing platform? </t>
  </si>
  <si>
    <t>Do you support a cruise ship at the end of The Pier?</t>
  </si>
  <si>
    <t>Should Southend retain grammar schools?</t>
  </si>
  <si>
    <t>Nicky Gilbert</t>
  </si>
  <si>
    <t>Yasmeen Bey</t>
  </si>
  <si>
    <t>Jess Fleming</t>
  </si>
  <si>
    <t>Brian Ayling</t>
  </si>
  <si>
    <t>Dee Curtis</t>
  </si>
  <si>
    <t>Kayleigh Burgess</t>
  </si>
  <si>
    <t>Would you be in favour of all grammar school places going to Southend citizens?</t>
  </si>
  <si>
    <t>Scott Rose</t>
  </si>
  <si>
    <t>Should the road in the high street be reinstated?</t>
  </si>
  <si>
    <t>Kevin Waller</t>
  </si>
  <si>
    <t>15.09.22</t>
  </si>
  <si>
    <t>03.01.23</t>
  </si>
  <si>
    <t>10.11.22</t>
  </si>
  <si>
    <t>Do you support the Council's proposal to move the Civic Centre into the Victoria Shopping Centre?</t>
  </si>
  <si>
    <t>Terry Fane</t>
  </si>
  <si>
    <t>With specific guidelines and restrictions, do you support allowing BBQs on the beach?</t>
  </si>
  <si>
    <t>Do you support the Council's new jet-ski restrictions?</t>
  </si>
  <si>
    <t>07.02.23</t>
  </si>
  <si>
    <t>Do you support sections of the beach for dog walking?</t>
  </si>
  <si>
    <t>Do you think the £575m Queensway development should be halted given the current financial instability of the developers?</t>
  </si>
  <si>
    <t>Do you supprt a public consultation to reinstate the road through the high street?</t>
  </si>
  <si>
    <t>Are you against £10m of tax payers reserve money going into the Seaway development?</t>
  </si>
  <si>
    <t>Linzi Arkas-Binder</t>
  </si>
  <si>
    <t>Do you support Southend Cricket Pavilion being re-built?</t>
  </si>
  <si>
    <t xml:space="preserve">Do you support the majority of grammar school places going to local people, with local defined by a set criteria? </t>
  </si>
  <si>
    <t>Are you against the Council's proposed 4.99% council tax increase?</t>
  </si>
  <si>
    <t>Are you against the council's proposed 10% increase in seafront parking</t>
  </si>
  <si>
    <t>Average Voting Record</t>
  </si>
  <si>
    <t>Are you against the 15-minute city?</t>
  </si>
  <si>
    <t>Helen Miller</t>
  </si>
  <si>
    <t>Deano Harris-Eckett</t>
  </si>
  <si>
    <t>Lee Clark</t>
  </si>
  <si>
    <t>Lorraine</t>
  </si>
  <si>
    <t>Bianca</t>
  </si>
  <si>
    <t>Ellen</t>
  </si>
  <si>
    <t>Carla</t>
  </si>
  <si>
    <t>Do you support protecting women's single-sex spaces?</t>
  </si>
  <si>
    <t>Are you against new parking charges in Chalkwell Park, Priory Park, Southchurch Park, Jones Memorial, Big Gunners and Belfairs Park?</t>
  </si>
  <si>
    <t>Jane Wilkes</t>
  </si>
  <si>
    <t>Debbie Pang</t>
  </si>
  <si>
    <t>Chris Dickens</t>
  </si>
  <si>
    <t>Sian Evans-Jack</t>
  </si>
  <si>
    <t>Lara Lawson</t>
  </si>
  <si>
    <t>Trevor</t>
  </si>
  <si>
    <t>Sarah</t>
  </si>
  <si>
    <t>Gary</t>
  </si>
  <si>
    <t>Robert</t>
  </si>
  <si>
    <t>Are you against charging for toilets?</t>
  </si>
  <si>
    <t>Are you against the council’s 10% increase in fees and charges?</t>
  </si>
  <si>
    <t>Max</t>
  </si>
  <si>
    <t>Sid (Lee)</t>
  </si>
  <si>
    <t>Are you against the council’s increase in rents?</t>
  </si>
  <si>
    <t>Do you support putting the street lights back up to 100%?</t>
  </si>
  <si>
    <t>Are you against tree-felling when the tree is healthy and the primary reason is development?</t>
  </si>
  <si>
    <t>Are you against the vehicle fines within 15-minute city concept?</t>
  </si>
  <si>
    <t>Do you support the council’s PSPO order on the seafront that gives powers to stop cruisers and others who participate in anti-social behaviour?</t>
  </si>
  <si>
    <t>Do you support the majority of grammar school places going to local people, with local defined by a set of criteria?</t>
  </si>
  <si>
    <t>Ingram</t>
  </si>
  <si>
    <t>Do you support a public consultation as what should go at the end of The Pier?</t>
  </si>
  <si>
    <t xml:space="preserve">Do you support the introduction of a local residents discount card for parking, shops and leisure activities?  </t>
  </si>
  <si>
    <t>Jason</t>
  </si>
  <si>
    <t>Adam</t>
  </si>
  <si>
    <t>Jolene Hills</t>
  </si>
  <si>
    <t>James Hills</t>
  </si>
  <si>
    <t>Gail Robertson</t>
  </si>
  <si>
    <t>Colleen</t>
  </si>
  <si>
    <t>Sandra</t>
  </si>
  <si>
    <t>Do you support the use of cash and card as methods of payment?</t>
  </si>
  <si>
    <t>Do you support 5G masts in residential areas? (A pass indicates the party are against this policy)</t>
  </si>
  <si>
    <t>Do you support the eviction of Jazz UK from the Beecroft Gallery? (A pass indicates the party are against this policy)</t>
  </si>
  <si>
    <t>Tris Bembridge</t>
  </si>
  <si>
    <t>Lee Houghton</t>
  </si>
  <si>
    <t>Do you support the Council's re-wilding policy?</t>
  </si>
  <si>
    <t>Do you support a re-wilding policy that pro-actively includes planting wild flower seeds?</t>
  </si>
  <si>
    <t>Where Southend holds a direct interest in a development (e.g. The Kursaal), do you support a set percentage of the development to be completed, reviewed case-by-case, in a specified period of time before measures are taken that include cancelling the contract?</t>
  </si>
  <si>
    <t>Armelle Bins</t>
  </si>
  <si>
    <t>Ian Maddison</t>
  </si>
  <si>
    <t>Mark Insull</t>
  </si>
  <si>
    <t>Lavinia</t>
  </si>
  <si>
    <t>Michael Palmer</t>
  </si>
  <si>
    <t>Sydney Hills</t>
  </si>
  <si>
    <t>Where Southend Holds a direct interest in a development, do you support the motion that all developers are required to have secured 100% of the funding?</t>
  </si>
  <si>
    <t>Where Southend holds a direct interest in a development, do you support the motion that all developers are required to be subjected to progress reviews with the potential consequence of losing the contract if they have failed to meet the minimum agreed terms?</t>
  </si>
  <si>
    <t>Do you oppose tree felling when there has already been a Tree Preservation Order set by the Council?</t>
  </si>
  <si>
    <t>Are you against the closure of ticket offices at train stations?</t>
  </si>
  <si>
    <t>Roma Patel</t>
  </si>
  <si>
    <t>John Robinson</t>
  </si>
  <si>
    <t>Are you against tree felling where it is possible to avoid?</t>
  </si>
  <si>
    <t>Do you support moving trees rather than felling them, where it is possible to do so?</t>
  </si>
  <si>
    <t>As a party we will uphold the legal obligations and human rights for residents who are classified with special education needs and disabilities.</t>
  </si>
  <si>
    <t>Are you against cycle lanes through the middle of boulevards?</t>
  </si>
  <si>
    <t>Do you support charging for the tennis courts in our parks that were previously free?</t>
  </si>
  <si>
    <t>Do you support female only toilets alongside gender neutral toilets?</t>
  </si>
  <si>
    <t>Do you support 'Quiet Streets'? (the result indicates unanimously against)</t>
  </si>
  <si>
    <t>Do you support proportional representation?</t>
  </si>
  <si>
    <t>Do you support devolution of power from central government, in principle, to Essex, Thurrock and Southend depending on the detail and consultation?</t>
  </si>
  <si>
    <t>We support dogs to be allowed on designated sections of the beach at specified times, outside peak times of the day, all year round.</t>
  </si>
  <si>
    <t>Mike Maybard</t>
  </si>
  <si>
    <t>Do you support the current local election cycle of once per year with a third of Councillors up?</t>
  </si>
  <si>
    <t>Do you support Facial Recognition Technology?</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</si>
</sst>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0"/>
      <name val="Calibri"/>
      <family val="2"/>
      <scheme val="minor"/>
    </font>
    <font>
      <b/>
      <sz val="11"/>
      <color theme="1"/>
      <name val="Calibri"/>
      <family val="2"/>
      <scheme val="minor"/>
    </font>
    <font>
      <b/>
      <sz val="12"/>
      <name val="Calibri"/>
      <family val="2"/>
      <scheme val="minor"/>
    </font>
    <font>
      <sz val="11"/>
      <color theme="1"/>
      <name val="Calibri"/>
      <family val="2"/>
      <scheme val="minor"/>
    </font>
  </fonts>
  <fills count="4">
    <fill>
      <patternFill patternType="none"/>
    </fill>
    <fill>
      <patternFill patternType="gray125"/>
    </fill>
    <fill>
      <patternFill patternType="solid">
        <fgColor rgb="FF00CC00"/>
        <bgColor indexed="64"/>
      </patternFill>
    </fill>
    <fill>
      <patternFill patternType="solid">
        <fgColor rgb="FFFF0000"/>
        <bgColor indexed="64"/>
      </patternFill>
    </fill>
  </fills>
  <borders count="1">
    <border>
      <left/>
      <right/>
      <top/>
      <bottom/>
      <diagonal/>
    </border>
  </borders>
  <cellStyleXfs count="2">
    <xf numFmtId="0" fontId="0" fillId="0" borderId="0"/>
    <xf numFmtId="9" fontId="4" fillId="0" borderId="0" applyFont="0" applyFill="0" applyBorder="0" applyAlignment="0" applyProtection="0"/>
  </cellStyleXfs>
  <cellXfs count="23">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wrapText="1"/>
    </xf>
    <xf numFmtId="1" fontId="2" fillId="0" borderId="0" xfId="0" applyNumberFormat="1" applyFont="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3" borderId="0" xfId="0" applyFont="1" applyFill="1" applyAlignment="1">
      <alignment horizontal="center" vertical="center"/>
    </xf>
    <xf numFmtId="1" fontId="2" fillId="0" borderId="0" xfId="0" applyNumberFormat="1" applyFont="1" applyAlignment="1">
      <alignment horizontal="center" vertical="center"/>
    </xf>
    <xf numFmtId="1" fontId="0" fillId="0" borderId="0" xfId="0" applyNumberFormat="1"/>
    <xf numFmtId="1" fontId="0" fillId="0" borderId="0" xfId="0" applyNumberFormat="1" applyAlignment="1">
      <alignment horizontal="center" vertical="center"/>
    </xf>
    <xf numFmtId="9" fontId="2" fillId="0" borderId="0" xfId="0" applyNumberFormat="1" applyFont="1" applyAlignment="1">
      <alignment vertical="center"/>
    </xf>
    <xf numFmtId="9" fontId="2" fillId="0" borderId="0" xfId="0" applyNumberFormat="1" applyFont="1" applyAlignment="1">
      <alignment horizontal="center" vertical="center"/>
    </xf>
    <xf numFmtId="10" fontId="2" fillId="0" borderId="0" xfId="0" applyNumberFormat="1" applyFont="1" applyAlignment="1">
      <alignment vertical="center"/>
    </xf>
    <xf numFmtId="0" fontId="3" fillId="0" borderId="0" xfId="0" applyFont="1" applyAlignment="1">
      <alignment horizontal="center" vertical="center" wrapText="1"/>
    </xf>
    <xf numFmtId="9" fontId="2" fillId="0" borderId="0" xfId="1" applyFont="1" applyAlignment="1">
      <alignment vertical="center"/>
    </xf>
  </cellXfs>
  <cellStyles count="2">
    <cellStyle name="Normal" xfId="0" builtinId="0"/>
    <cellStyle name="Percent" xfId="1" builtinId="5"/>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K65"/>
  <sheetViews>
    <sheetView tabSelected="1" topLeftCell="A6" workbookViewId="0">
      <pane xSplit="2" topLeftCell="BH1" activePane="topRight" state="frozen"/>
      <selection pane="topRight" activeCell="BJ14" sqref="BJ14"/>
    </sheetView>
  </sheetViews>
  <sheetFormatPr defaultRowHeight="14.4" x14ac:dyDescent="0.3"/>
  <cols>
    <col min="2" max="2" width="40.77734375" customWidth="1"/>
    <col min="3" max="3" width="8.44140625" style="9" customWidth="1"/>
    <col min="4" max="4" width="2.109375" customWidth="1"/>
    <col min="5" max="15" width="11.88671875" style="1" customWidth="1"/>
    <col min="16" max="18" width="11.88671875" style="9" customWidth="1"/>
    <col min="19" max="19" width="11.88671875" style="1" customWidth="1"/>
    <col min="20" max="24" width="11.88671875" style="9" customWidth="1"/>
    <col min="28" max="31" width="11.88671875" style="9" customWidth="1"/>
    <col min="47" max="47" width="19.5546875" customWidth="1"/>
    <col min="48" max="48" width="16.44140625" customWidth="1"/>
    <col min="49" max="49" width="20.109375" customWidth="1"/>
    <col min="54" max="54" width="12.44140625" customWidth="1"/>
    <col min="55" max="55" width="12.6640625" customWidth="1"/>
    <col min="60" max="60" width="13.6640625" customWidth="1"/>
    <col min="61" max="61" width="13.88671875" customWidth="1"/>
  </cols>
  <sheetData>
    <row r="4" spans="1:63" x14ac:dyDescent="0.3">
      <c r="E4" s="1" t="s">
        <v>33</v>
      </c>
      <c r="F4" s="1" t="s">
        <v>33</v>
      </c>
      <c r="G4" s="1" t="s">
        <v>33</v>
      </c>
      <c r="H4" s="1" t="s">
        <v>35</v>
      </c>
      <c r="I4" s="1" t="s">
        <v>35</v>
      </c>
      <c r="J4" s="1" t="s">
        <v>35</v>
      </c>
      <c r="K4" s="1" t="s">
        <v>35</v>
      </c>
      <c r="L4" s="1" t="s">
        <v>35</v>
      </c>
      <c r="M4" s="1" t="s">
        <v>35</v>
      </c>
      <c r="N4" s="1" t="s">
        <v>35</v>
      </c>
      <c r="O4" s="1" t="s">
        <v>34</v>
      </c>
      <c r="P4" s="1" t="s">
        <v>34</v>
      </c>
      <c r="Q4" s="1" t="s">
        <v>34</v>
      </c>
      <c r="R4" s="1" t="s">
        <v>34</v>
      </c>
      <c r="S4" s="1" t="s">
        <v>34</v>
      </c>
      <c r="T4" s="1" t="s">
        <v>34</v>
      </c>
      <c r="U4" s="1" t="s">
        <v>34</v>
      </c>
      <c r="V4" s="1" t="s">
        <v>34</v>
      </c>
      <c r="W4" s="1" t="s">
        <v>34</v>
      </c>
      <c r="X4" s="1" t="s">
        <v>40</v>
      </c>
      <c r="Y4" s="1" t="s">
        <v>40</v>
      </c>
      <c r="Z4" s="1" t="s">
        <v>40</v>
      </c>
      <c r="AA4" s="1"/>
      <c r="AB4" s="1" t="s">
        <v>40</v>
      </c>
      <c r="AC4" s="1" t="s">
        <v>40</v>
      </c>
      <c r="AD4" s="1" t="s">
        <v>40</v>
      </c>
      <c r="AE4" s="1" t="s">
        <v>40</v>
      </c>
    </row>
    <row r="5" spans="1:63" s="2" customFormat="1" ht="252.6" customHeight="1" x14ac:dyDescent="0.3">
      <c r="B5" s="4"/>
      <c r="C5" s="6" t="s">
        <v>50</v>
      </c>
      <c r="D5" s="6"/>
      <c r="E5" s="6" t="s">
        <v>31</v>
      </c>
      <c r="F5" s="6" t="s">
        <v>29</v>
      </c>
      <c r="G5" s="6" t="s">
        <v>22</v>
      </c>
      <c r="H5" s="6" t="s">
        <v>36</v>
      </c>
      <c r="I5" s="6" t="s">
        <v>38</v>
      </c>
      <c r="J5" s="6" t="s">
        <v>38</v>
      </c>
      <c r="K5" s="6" t="s">
        <v>42</v>
      </c>
      <c r="L5" s="6" t="s">
        <v>43</v>
      </c>
      <c r="M5" s="6" t="s">
        <v>44</v>
      </c>
      <c r="N5" s="6" t="s">
        <v>46</v>
      </c>
      <c r="O5" s="6" t="s">
        <v>0</v>
      </c>
      <c r="P5" s="6" t="s">
        <v>9</v>
      </c>
      <c r="Q5" s="6" t="s">
        <v>12</v>
      </c>
      <c r="R5" s="6" t="s">
        <v>14</v>
      </c>
      <c r="S5" s="6" t="s">
        <v>17</v>
      </c>
      <c r="T5" s="6" t="s">
        <v>18</v>
      </c>
      <c r="U5" s="6" t="s">
        <v>19</v>
      </c>
      <c r="V5" s="6" t="s">
        <v>20</v>
      </c>
      <c r="W5" s="6" t="s">
        <v>21</v>
      </c>
      <c r="X5" s="6" t="s">
        <v>51</v>
      </c>
      <c r="Y5" s="6" t="s">
        <v>48</v>
      </c>
      <c r="Z5" s="6" t="s">
        <v>49</v>
      </c>
      <c r="AA5" s="6" t="s">
        <v>59</v>
      </c>
      <c r="AB5" s="6" t="s">
        <v>39</v>
      </c>
      <c r="AC5" s="6" t="s">
        <v>41</v>
      </c>
      <c r="AD5" s="6" t="s">
        <v>47</v>
      </c>
      <c r="AE5" s="6" t="s">
        <v>60</v>
      </c>
      <c r="AF5" s="6" t="s">
        <v>70</v>
      </c>
      <c r="AG5" s="6" t="s">
        <v>71</v>
      </c>
      <c r="AH5" s="6" t="s">
        <v>74</v>
      </c>
      <c r="AI5" s="6" t="s">
        <v>75</v>
      </c>
      <c r="AJ5" s="6" t="s">
        <v>76</v>
      </c>
      <c r="AK5" s="6" t="s">
        <v>77</v>
      </c>
      <c r="AL5" s="6" t="s">
        <v>78</v>
      </c>
      <c r="AM5" s="6" t="s">
        <v>79</v>
      </c>
      <c r="AN5" s="6" t="s">
        <v>81</v>
      </c>
      <c r="AO5" s="6" t="s">
        <v>82</v>
      </c>
      <c r="AP5" s="6" t="s">
        <v>91</v>
      </c>
      <c r="AQ5" s="6" t="s">
        <v>92</v>
      </c>
      <c r="AR5" s="6" t="s">
        <v>90</v>
      </c>
      <c r="AS5" s="6" t="s">
        <v>95</v>
      </c>
      <c r="AT5" s="6" t="s">
        <v>96</v>
      </c>
      <c r="AU5" s="21" t="s">
        <v>97</v>
      </c>
      <c r="AV5" s="21" t="s">
        <v>104</v>
      </c>
      <c r="AW5" s="21" t="s">
        <v>105</v>
      </c>
      <c r="AX5" s="21" t="s">
        <v>106</v>
      </c>
      <c r="AY5" s="21" t="s">
        <v>107</v>
      </c>
      <c r="AZ5" s="21" t="s">
        <v>110</v>
      </c>
      <c r="BA5" s="21" t="s">
        <v>111</v>
      </c>
      <c r="BB5" s="21" t="s">
        <v>112</v>
      </c>
      <c r="BC5" s="21" t="s">
        <v>113</v>
      </c>
      <c r="BD5" s="21" t="s">
        <v>114</v>
      </c>
      <c r="BE5" s="21" t="s">
        <v>116</v>
      </c>
      <c r="BF5" s="21" t="s">
        <v>115</v>
      </c>
      <c r="BG5" s="21" t="s">
        <v>117</v>
      </c>
      <c r="BH5" s="21" t="s">
        <v>118</v>
      </c>
      <c r="BI5" s="21" t="s">
        <v>119</v>
      </c>
      <c r="BJ5" s="21" t="s">
        <v>121</v>
      </c>
      <c r="BK5" s="21" t="s">
        <v>122</v>
      </c>
    </row>
    <row r="6" spans="1:63" s="7" customFormat="1" x14ac:dyDescent="0.3">
      <c r="B6" s="10" t="s">
        <v>10</v>
      </c>
      <c r="C6" s="6"/>
      <c r="D6" s="10"/>
      <c r="E6" s="14" t="s">
        <v>13</v>
      </c>
      <c r="F6" s="14" t="s">
        <v>13</v>
      </c>
      <c r="G6" s="14" t="s">
        <v>13</v>
      </c>
      <c r="H6" s="14" t="s">
        <v>13</v>
      </c>
      <c r="I6" s="12" t="s">
        <v>11</v>
      </c>
      <c r="J6" s="12" t="s">
        <v>11</v>
      </c>
      <c r="K6" s="12" t="s">
        <v>11</v>
      </c>
      <c r="L6" s="12" t="s">
        <v>11</v>
      </c>
      <c r="M6" s="12" t="s">
        <v>11</v>
      </c>
      <c r="N6" s="12" t="s">
        <v>11</v>
      </c>
      <c r="O6" s="12" t="s">
        <v>11</v>
      </c>
      <c r="P6" s="13" t="s">
        <v>11</v>
      </c>
      <c r="Q6" s="14" t="s">
        <v>13</v>
      </c>
      <c r="R6" s="14" t="s">
        <v>13</v>
      </c>
      <c r="S6" s="13" t="s">
        <v>11</v>
      </c>
      <c r="T6" s="13" t="s">
        <v>11</v>
      </c>
      <c r="U6" s="13" t="s">
        <v>11</v>
      </c>
      <c r="V6" s="13" t="s">
        <v>11</v>
      </c>
      <c r="W6" s="14" t="s">
        <v>13</v>
      </c>
      <c r="X6" s="14" t="s">
        <v>13</v>
      </c>
      <c r="Y6" s="14" t="s">
        <v>13</v>
      </c>
      <c r="Z6" s="14" t="s">
        <v>13</v>
      </c>
      <c r="AA6" s="14" t="s">
        <v>13</v>
      </c>
      <c r="AE6" s="13" t="s">
        <v>11</v>
      </c>
      <c r="AF6" s="14" t="s">
        <v>13</v>
      </c>
      <c r="AG6" s="13" t="s">
        <v>11</v>
      </c>
      <c r="AH6" s="13" t="s">
        <v>11</v>
      </c>
      <c r="AI6" s="14" t="s">
        <v>13</v>
      </c>
      <c r="AJ6" s="14" t="s">
        <v>13</v>
      </c>
      <c r="AK6" s="14" t="s">
        <v>13</v>
      </c>
      <c r="AL6" s="13" t="s">
        <v>11</v>
      </c>
      <c r="AM6" s="14" t="s">
        <v>13</v>
      </c>
      <c r="AN6" s="13" t="s">
        <v>11</v>
      </c>
      <c r="AO6" s="13" t="s">
        <v>11</v>
      </c>
      <c r="AP6" s="13" t="s">
        <v>11</v>
      </c>
      <c r="AQ6" s="13" t="s">
        <v>11</v>
      </c>
      <c r="AR6" s="13" t="s">
        <v>11</v>
      </c>
      <c r="AS6" s="14" t="s">
        <v>13</v>
      </c>
      <c r="AT6" s="14" t="s">
        <v>13</v>
      </c>
      <c r="AU6" s="13" t="s">
        <v>11</v>
      </c>
      <c r="AV6" s="13" t="s">
        <v>11</v>
      </c>
      <c r="AW6" s="14" t="s">
        <v>13</v>
      </c>
      <c r="AX6" s="14" t="s">
        <v>13</v>
      </c>
      <c r="AY6" s="13" t="s">
        <v>11</v>
      </c>
      <c r="AZ6" s="13" t="s">
        <v>11</v>
      </c>
      <c r="BA6" s="14" t="s">
        <v>13</v>
      </c>
      <c r="BB6" s="13" t="s">
        <v>11</v>
      </c>
      <c r="BC6" s="13" t="s">
        <v>11</v>
      </c>
      <c r="BD6" s="14" t="s">
        <v>13</v>
      </c>
      <c r="BE6" s="13" t="s">
        <v>11</v>
      </c>
      <c r="BF6" s="14" t="s">
        <v>13</v>
      </c>
      <c r="BG6" s="14" t="s">
        <v>13</v>
      </c>
    </row>
    <row r="7" spans="1:63" s="7" customFormat="1" ht="22.2" customHeight="1" x14ac:dyDescent="0.3">
      <c r="B7" s="10" t="s">
        <v>16</v>
      </c>
      <c r="C7" s="6"/>
      <c r="D7" s="10"/>
      <c r="E7" s="15">
        <f>6/11*100</f>
        <v>54.54545454545454</v>
      </c>
      <c r="F7" s="15">
        <f>7/11*100</f>
        <v>63.636363636363633</v>
      </c>
      <c r="G7" s="15">
        <f>4/8*100</f>
        <v>50</v>
      </c>
      <c r="H7" s="15">
        <f>2/7*100</f>
        <v>28.571428571428569</v>
      </c>
      <c r="I7" s="15">
        <f>7/7*100</f>
        <v>100</v>
      </c>
      <c r="J7" s="15">
        <f>7/7*100</f>
        <v>100</v>
      </c>
      <c r="K7" s="15">
        <f>7/7*100</f>
        <v>100</v>
      </c>
      <c r="L7" s="15">
        <f>9/9*100</f>
        <v>100</v>
      </c>
      <c r="M7" s="15">
        <f>11/11*100</f>
        <v>100</v>
      </c>
      <c r="N7" s="15">
        <f>11/11*100</f>
        <v>100</v>
      </c>
      <c r="O7" s="8">
        <f>8/8*100</f>
        <v>100</v>
      </c>
      <c r="P7" s="8">
        <f>7/7*100</f>
        <v>100</v>
      </c>
      <c r="Q7" s="15">
        <f>4/7*100</f>
        <v>57.142857142857139</v>
      </c>
      <c r="R7" s="15">
        <f>5/7*100</f>
        <v>71.428571428571431</v>
      </c>
      <c r="S7" s="8">
        <f>8/8*100</f>
        <v>100</v>
      </c>
      <c r="T7" s="8">
        <f>7/7*100</f>
        <v>100</v>
      </c>
      <c r="U7" s="8">
        <f>7/7*100</f>
        <v>100</v>
      </c>
      <c r="V7" s="8">
        <f>8/8*100</f>
        <v>100</v>
      </c>
      <c r="W7" s="8">
        <f>4/8*100</f>
        <v>50</v>
      </c>
      <c r="X7" s="15">
        <f>17/18*100</f>
        <v>94.444444444444443</v>
      </c>
      <c r="Y7" s="15">
        <f>13/18*100</f>
        <v>72.222222222222214</v>
      </c>
      <c r="Z7" s="15">
        <f>12/17*100</f>
        <v>70.588235294117652</v>
      </c>
      <c r="AA7" s="15">
        <f>7/19*100</f>
        <v>36.84210526315789</v>
      </c>
      <c r="AB7" s="8"/>
      <c r="AC7" s="8"/>
      <c r="AD7" s="8"/>
      <c r="AE7" s="19">
        <v>1</v>
      </c>
      <c r="AF7" s="18">
        <v>0.9</v>
      </c>
      <c r="AG7" s="18">
        <v>1</v>
      </c>
      <c r="AH7" s="18">
        <v>1</v>
      </c>
      <c r="AI7" s="18">
        <v>0.5</v>
      </c>
      <c r="AJ7" s="18">
        <v>0.9</v>
      </c>
      <c r="AK7" s="18">
        <v>0.9</v>
      </c>
      <c r="AL7" s="20">
        <v>1</v>
      </c>
      <c r="AM7" s="18">
        <v>0.9</v>
      </c>
      <c r="AN7" s="18">
        <v>1</v>
      </c>
      <c r="AO7" s="18">
        <v>1</v>
      </c>
      <c r="AP7" s="18">
        <v>0</v>
      </c>
      <c r="AQ7" s="18">
        <v>0</v>
      </c>
      <c r="AR7" s="18">
        <v>1</v>
      </c>
      <c r="AS7" s="18">
        <v>0.66</v>
      </c>
      <c r="AT7" s="7">
        <f>14/15*100</f>
        <v>93.333333333333329</v>
      </c>
      <c r="AU7" s="18">
        <v>1</v>
      </c>
      <c r="AV7" s="18">
        <v>1</v>
      </c>
      <c r="AW7" s="18">
        <v>0.75</v>
      </c>
      <c r="AX7" s="18">
        <v>0.5</v>
      </c>
      <c r="AY7" s="18">
        <v>1</v>
      </c>
      <c r="AZ7" s="18">
        <v>1</v>
      </c>
      <c r="BA7" s="22">
        <f>6/7</f>
        <v>0.8571428571428571</v>
      </c>
      <c r="BB7" s="18">
        <v>1</v>
      </c>
      <c r="BC7" s="18">
        <v>1</v>
      </c>
      <c r="BD7" s="22">
        <f>3/7</f>
        <v>0.42857142857142855</v>
      </c>
      <c r="BE7" s="18">
        <v>0</v>
      </c>
      <c r="BF7" s="18">
        <v>0.86</v>
      </c>
      <c r="BG7" s="18">
        <v>0.28999999999999998</v>
      </c>
      <c r="BH7" s="18">
        <v>1</v>
      </c>
      <c r="BI7" s="18">
        <v>1</v>
      </c>
      <c r="BJ7" s="18">
        <v>0.89</v>
      </c>
      <c r="BK7" s="18">
        <v>0.25</v>
      </c>
    </row>
    <row r="8" spans="1:63" s="7" customFormat="1" ht="22.2" customHeight="1" x14ac:dyDescent="0.3">
      <c r="B8" s="10" t="s">
        <v>15</v>
      </c>
      <c r="C8" s="6"/>
      <c r="D8" s="10"/>
      <c r="E8" s="11">
        <f>AVERAGE(E10:E30)</f>
        <v>63</v>
      </c>
      <c r="F8" s="11">
        <f>AVERAGE(F10:F30)</f>
        <v>76.727272727272734</v>
      </c>
      <c r="G8" s="11">
        <f>AVERAGE(G10:G30)</f>
        <v>63.272727272727273</v>
      </c>
      <c r="H8" s="11">
        <f>AVERAGE(H10:H30)</f>
        <v>37.142857142857146</v>
      </c>
      <c r="I8" s="11">
        <f>AVERAGE(I10:I30)</f>
        <v>100</v>
      </c>
      <c r="J8" s="11">
        <f>AVERAGE(J10:J30)</f>
        <v>100</v>
      </c>
      <c r="K8" s="11">
        <f>AVERAGE(K10:K30)</f>
        <v>100</v>
      </c>
      <c r="L8" s="11">
        <f>AVERAGE(L10:L30)</f>
        <v>94.444444444444443</v>
      </c>
      <c r="M8" s="11">
        <f>AVERAGE(M10:M30)</f>
        <v>100</v>
      </c>
      <c r="N8" s="11">
        <f>AVERAGE(N10:N30)</f>
        <v>100</v>
      </c>
      <c r="O8" s="11">
        <f t="shared" ref="O8:W8" si="0">AVERAGE(O10:O20)</f>
        <v>95</v>
      </c>
      <c r="P8" s="11">
        <f t="shared" si="0"/>
        <v>82.666666666666671</v>
      </c>
      <c r="Q8" s="11">
        <f t="shared" si="0"/>
        <v>56.285714285714285</v>
      </c>
      <c r="R8" s="11">
        <f t="shared" si="0"/>
        <v>61.857142857142854</v>
      </c>
      <c r="S8" s="11">
        <f t="shared" si="0"/>
        <v>99.875</v>
      </c>
      <c r="T8" s="11">
        <f t="shared" si="0"/>
        <v>78.833333333333329</v>
      </c>
      <c r="U8" s="11">
        <f t="shared" si="0"/>
        <v>66.142857142857139</v>
      </c>
      <c r="V8" s="11">
        <f t="shared" si="0"/>
        <v>96.25</v>
      </c>
      <c r="W8" s="11">
        <f t="shared" si="0"/>
        <v>54.625</v>
      </c>
      <c r="X8" s="11">
        <f>AVERAGE(X10:X38)</f>
        <v>92.058823529411768</v>
      </c>
      <c r="Y8" s="11">
        <f>AVERAGE(Y10:Y38)</f>
        <v>73.117647058823536</v>
      </c>
      <c r="Z8" s="11">
        <f>AVERAGE(Z10:Z38)</f>
        <v>75</v>
      </c>
      <c r="AA8" s="11">
        <f>AVERAGE(AA10:AA38)</f>
        <v>54.5</v>
      </c>
      <c r="AB8" s="11" t="e">
        <f>AVERAGE(AB10:AB16)</f>
        <v>#DIV/0!</v>
      </c>
      <c r="AC8" s="11" t="e">
        <f>AVERAGE(AC10:AC16)</f>
        <v>#DIV/0!</v>
      </c>
      <c r="AD8" s="11" t="e">
        <f>AVERAGE(AD10:AD16)</f>
        <v>#DIV/0!</v>
      </c>
      <c r="AE8" s="19">
        <v>1</v>
      </c>
      <c r="AF8" s="18">
        <v>0.84</v>
      </c>
      <c r="AG8" s="18">
        <v>0.96</v>
      </c>
      <c r="AH8" s="18">
        <v>0.98</v>
      </c>
      <c r="AI8" s="18">
        <v>0.64</v>
      </c>
      <c r="AJ8" s="18">
        <v>0.67</v>
      </c>
      <c r="AK8" s="18">
        <v>0.92</v>
      </c>
      <c r="AL8" s="20">
        <v>1.2999999999999999E-2</v>
      </c>
      <c r="AM8" s="18">
        <v>0.72</v>
      </c>
      <c r="AN8" s="18">
        <v>0.98</v>
      </c>
      <c r="AO8" s="18">
        <v>0.93</v>
      </c>
      <c r="AP8" s="20">
        <v>4.9000000000000002E-2</v>
      </c>
      <c r="AQ8" s="18">
        <v>0.05</v>
      </c>
      <c r="AR8" s="18">
        <v>0.81</v>
      </c>
      <c r="AS8" s="18">
        <v>0.54</v>
      </c>
      <c r="AT8" s="18">
        <v>0.81</v>
      </c>
      <c r="AU8" s="18">
        <v>0.84</v>
      </c>
      <c r="AV8" s="18">
        <v>0.98</v>
      </c>
      <c r="AW8" s="18">
        <v>0.83</v>
      </c>
      <c r="AX8" s="18">
        <v>0.7</v>
      </c>
      <c r="AY8" s="18">
        <v>0.94</v>
      </c>
      <c r="AZ8" s="18">
        <v>1</v>
      </c>
      <c r="BA8" s="18">
        <v>0.73</v>
      </c>
      <c r="BB8" s="18">
        <v>1</v>
      </c>
      <c r="BC8" s="18">
        <v>1</v>
      </c>
      <c r="BD8" s="18">
        <v>0.49</v>
      </c>
      <c r="BE8" s="18">
        <v>0.01</v>
      </c>
      <c r="BF8" s="18">
        <v>0.77</v>
      </c>
      <c r="BG8" s="18">
        <v>0.38</v>
      </c>
      <c r="BH8" s="18">
        <v>0.79</v>
      </c>
      <c r="BI8" s="18">
        <v>0.97</v>
      </c>
      <c r="BJ8" s="18">
        <v>0.85</v>
      </c>
      <c r="BK8" s="18">
        <v>0.27</v>
      </c>
    </row>
    <row r="9" spans="1:63" s="2" customFormat="1" x14ac:dyDescent="0.3">
      <c r="B9" s="4"/>
      <c r="C9" s="6"/>
      <c r="D9" s="4"/>
      <c r="E9" s="3"/>
      <c r="F9" s="3"/>
      <c r="G9" s="3"/>
      <c r="H9" s="3"/>
      <c r="I9" s="3"/>
      <c r="J9" s="3"/>
      <c r="K9" s="3"/>
      <c r="L9" s="3"/>
      <c r="M9" s="3"/>
      <c r="N9" s="3"/>
      <c r="O9" s="3"/>
      <c r="P9" s="8"/>
      <c r="Q9" s="8"/>
      <c r="R9" s="8"/>
      <c r="S9" s="5"/>
      <c r="T9" s="8"/>
      <c r="U9" s="8"/>
      <c r="V9" s="8"/>
      <c r="W9" s="8"/>
      <c r="X9" s="8"/>
      <c r="AB9" s="8"/>
      <c r="AC9" s="8"/>
      <c r="AD9" s="8"/>
      <c r="AE9" s="8"/>
    </row>
    <row r="10" spans="1:63" x14ac:dyDescent="0.3">
      <c r="A10">
        <v>1</v>
      </c>
      <c r="B10" t="s">
        <v>1</v>
      </c>
      <c r="C10" s="17">
        <f>AVERAGE(E10:Z10)</f>
        <v>90.772727272727266</v>
      </c>
      <c r="D10" s="16"/>
      <c r="E10" s="1">
        <v>100</v>
      </c>
      <c r="F10" s="1">
        <v>99</v>
      </c>
      <c r="G10" s="1">
        <v>85</v>
      </c>
      <c r="H10" s="1">
        <v>49</v>
      </c>
      <c r="I10" s="1">
        <v>100</v>
      </c>
      <c r="J10" s="1">
        <v>100</v>
      </c>
      <c r="K10" s="1">
        <v>100</v>
      </c>
      <c r="L10" s="1">
        <v>100</v>
      </c>
      <c r="M10" s="1">
        <v>100</v>
      </c>
      <c r="N10" s="1">
        <v>100</v>
      </c>
      <c r="O10" s="1">
        <v>100</v>
      </c>
      <c r="P10" s="9">
        <v>100</v>
      </c>
      <c r="Q10" s="9">
        <v>85</v>
      </c>
      <c r="R10" s="9">
        <v>90</v>
      </c>
      <c r="S10" s="1">
        <v>100</v>
      </c>
      <c r="T10" s="9">
        <v>90</v>
      </c>
      <c r="U10" s="9">
        <v>60</v>
      </c>
      <c r="V10" s="9">
        <v>100</v>
      </c>
      <c r="W10" s="9">
        <v>49</v>
      </c>
      <c r="X10" s="9">
        <v>100</v>
      </c>
      <c r="Y10" s="9">
        <v>90</v>
      </c>
      <c r="Z10" s="9">
        <v>100</v>
      </c>
      <c r="AA10" s="9"/>
      <c r="AE10" s="9">
        <v>100</v>
      </c>
      <c r="AF10">
        <v>100</v>
      </c>
      <c r="AG10">
        <v>100</v>
      </c>
      <c r="AH10" s="9">
        <v>100</v>
      </c>
      <c r="AI10" s="9">
        <v>100</v>
      </c>
      <c r="AJ10" s="9">
        <v>100</v>
      </c>
      <c r="AK10" s="9">
        <v>100</v>
      </c>
      <c r="AL10" s="9">
        <v>2</v>
      </c>
      <c r="AM10" s="9">
        <v>100</v>
      </c>
      <c r="AN10" s="9">
        <v>100</v>
      </c>
      <c r="AO10" s="9">
        <v>100</v>
      </c>
      <c r="AP10" s="9">
        <v>1</v>
      </c>
      <c r="AQ10" s="9">
        <v>1</v>
      </c>
      <c r="AR10" s="9">
        <v>100</v>
      </c>
      <c r="AS10" s="9">
        <v>49</v>
      </c>
      <c r="AT10" s="9">
        <v>100</v>
      </c>
      <c r="AU10" s="9">
        <v>90</v>
      </c>
      <c r="AV10" s="9">
        <v>90</v>
      </c>
      <c r="AW10" s="9">
        <v>49</v>
      </c>
      <c r="AX10" s="9">
        <v>49</v>
      </c>
      <c r="AY10" s="9">
        <v>100</v>
      </c>
      <c r="AZ10" s="9">
        <v>100</v>
      </c>
      <c r="BA10" s="9">
        <v>50</v>
      </c>
      <c r="BB10" s="9">
        <v>100</v>
      </c>
      <c r="BC10" s="9">
        <v>100</v>
      </c>
      <c r="BD10" s="9">
        <v>10</v>
      </c>
      <c r="BE10" s="9">
        <v>1</v>
      </c>
      <c r="BF10" s="9">
        <v>90</v>
      </c>
      <c r="BG10" s="9">
        <v>50</v>
      </c>
      <c r="BH10" s="9">
        <v>100</v>
      </c>
      <c r="BI10" s="9">
        <v>100</v>
      </c>
      <c r="BJ10" s="9">
        <v>100</v>
      </c>
      <c r="BK10" s="9">
        <v>1</v>
      </c>
    </row>
    <row r="11" spans="1:63" x14ac:dyDescent="0.3">
      <c r="A11">
        <v>2</v>
      </c>
      <c r="B11" t="s">
        <v>2</v>
      </c>
      <c r="C11" s="17">
        <f>AVERAGE(E11:Z11)</f>
        <v>63.090909090909093</v>
      </c>
      <c r="D11" s="16"/>
      <c r="E11" s="1">
        <v>10</v>
      </c>
      <c r="F11" s="1">
        <v>45</v>
      </c>
      <c r="G11" s="1">
        <v>15</v>
      </c>
      <c r="H11" s="1">
        <v>60</v>
      </c>
      <c r="I11" s="1">
        <v>100</v>
      </c>
      <c r="J11" s="1">
        <v>100</v>
      </c>
      <c r="K11" s="1">
        <v>100</v>
      </c>
      <c r="L11" s="1">
        <v>50</v>
      </c>
      <c r="M11" s="1">
        <v>100</v>
      </c>
      <c r="N11" s="1">
        <v>100</v>
      </c>
      <c r="O11" s="1">
        <v>95</v>
      </c>
      <c r="P11" s="9">
        <v>52</v>
      </c>
      <c r="Q11" s="9">
        <v>25</v>
      </c>
      <c r="R11" s="9">
        <v>28</v>
      </c>
      <c r="S11" s="1">
        <v>100</v>
      </c>
      <c r="T11" s="9">
        <v>73</v>
      </c>
      <c r="U11" s="9">
        <v>63</v>
      </c>
      <c r="V11" s="9">
        <v>100</v>
      </c>
      <c r="W11" s="9">
        <v>49</v>
      </c>
      <c r="X11" s="9">
        <v>40</v>
      </c>
      <c r="Y11" s="9">
        <v>48</v>
      </c>
      <c r="Z11" s="9">
        <v>35</v>
      </c>
      <c r="AA11" s="9">
        <v>20</v>
      </c>
      <c r="AE11" s="9">
        <v>100</v>
      </c>
      <c r="AF11">
        <v>100</v>
      </c>
      <c r="AG11">
        <v>100</v>
      </c>
      <c r="AH11" s="9">
        <v>100</v>
      </c>
      <c r="AI11" s="9">
        <v>100</v>
      </c>
      <c r="AJ11" s="9">
        <v>50</v>
      </c>
      <c r="AK11" s="9">
        <v>40</v>
      </c>
      <c r="AL11" s="9">
        <v>3</v>
      </c>
      <c r="AM11" s="9">
        <v>25</v>
      </c>
      <c r="AN11" s="9">
        <v>100</v>
      </c>
      <c r="AO11" s="9">
        <v>93</v>
      </c>
      <c r="AR11" s="9">
        <v>53</v>
      </c>
      <c r="AS11" s="9">
        <v>58</v>
      </c>
      <c r="AT11" s="9">
        <v>78</v>
      </c>
      <c r="AU11" s="9">
        <v>85</v>
      </c>
      <c r="AV11" s="9">
        <v>97</v>
      </c>
      <c r="AW11" s="9">
        <v>49</v>
      </c>
      <c r="AX11" s="9">
        <v>49</v>
      </c>
      <c r="BH11">
        <v>87</v>
      </c>
      <c r="BI11">
        <v>85</v>
      </c>
      <c r="BJ11">
        <v>30</v>
      </c>
      <c r="BK11">
        <v>50</v>
      </c>
    </row>
    <row r="12" spans="1:63" x14ac:dyDescent="0.3">
      <c r="A12">
        <v>3</v>
      </c>
      <c r="B12" t="s">
        <v>5</v>
      </c>
      <c r="C12" s="17">
        <f>AVERAGE(E12:Z12)</f>
        <v>90.315789473684205</v>
      </c>
      <c r="D12" s="16"/>
      <c r="E12" s="1">
        <v>100</v>
      </c>
      <c r="F12" s="1">
        <v>100</v>
      </c>
      <c r="G12" s="1">
        <v>85</v>
      </c>
      <c r="H12" s="1">
        <v>1</v>
      </c>
      <c r="I12" s="1">
        <v>100</v>
      </c>
      <c r="J12" s="1">
        <v>100</v>
      </c>
      <c r="K12" s="1">
        <v>100</v>
      </c>
      <c r="L12" s="1">
        <v>100</v>
      </c>
      <c r="M12" s="1">
        <v>100</v>
      </c>
      <c r="N12" s="1">
        <v>100</v>
      </c>
      <c r="O12" s="1">
        <v>100</v>
      </c>
      <c r="Q12" s="9">
        <v>75</v>
      </c>
      <c r="S12" s="1">
        <v>100</v>
      </c>
      <c r="T12" s="9">
        <v>100</v>
      </c>
      <c r="U12" s="9">
        <v>70</v>
      </c>
      <c r="V12" s="9">
        <v>95</v>
      </c>
      <c r="W12" s="9">
        <v>100</v>
      </c>
      <c r="X12" s="9">
        <v>100</v>
      </c>
      <c r="Y12" s="9">
        <v>90</v>
      </c>
      <c r="AA12" s="9">
        <v>1</v>
      </c>
      <c r="AE12" s="9">
        <v>100</v>
      </c>
      <c r="AF12">
        <v>90</v>
      </c>
      <c r="AG12">
        <v>100</v>
      </c>
      <c r="AH12" s="9">
        <v>100</v>
      </c>
      <c r="AI12" s="9">
        <v>40</v>
      </c>
      <c r="AJ12" s="9">
        <v>50</v>
      </c>
      <c r="AK12" s="9">
        <v>100</v>
      </c>
      <c r="AL12" s="9">
        <v>1</v>
      </c>
      <c r="AM12" s="9">
        <v>100</v>
      </c>
      <c r="AN12" s="9">
        <v>100</v>
      </c>
      <c r="AO12" s="9">
        <v>100</v>
      </c>
      <c r="AR12" s="9">
        <v>75</v>
      </c>
      <c r="AS12" s="9">
        <v>75</v>
      </c>
      <c r="AT12" s="9">
        <v>100</v>
      </c>
      <c r="AU12" s="9">
        <v>100</v>
      </c>
      <c r="AV12" s="9">
        <v>100</v>
      </c>
      <c r="AW12" s="9">
        <v>100</v>
      </c>
      <c r="AX12" s="9">
        <v>100</v>
      </c>
      <c r="AY12" s="9">
        <v>50</v>
      </c>
      <c r="AZ12" s="9">
        <v>100</v>
      </c>
      <c r="BA12" s="9">
        <v>100</v>
      </c>
      <c r="BB12" s="9">
        <v>100</v>
      </c>
      <c r="BC12" s="9">
        <v>100</v>
      </c>
      <c r="BD12" s="9">
        <v>1</v>
      </c>
      <c r="BE12" s="9">
        <v>1</v>
      </c>
      <c r="BF12" s="9">
        <v>50</v>
      </c>
      <c r="BG12" s="9">
        <v>49</v>
      </c>
      <c r="BH12" s="9">
        <v>50</v>
      </c>
      <c r="BI12" s="9">
        <v>100</v>
      </c>
      <c r="BJ12" s="9">
        <v>100</v>
      </c>
      <c r="BK12" s="9">
        <v>1</v>
      </c>
    </row>
    <row r="13" spans="1:63" x14ac:dyDescent="0.3">
      <c r="A13">
        <v>4</v>
      </c>
      <c r="B13" t="s">
        <v>3</v>
      </c>
      <c r="C13" s="17">
        <f t="shared" ref="C13:C39" si="1">AVERAGE(E13:Z13)</f>
        <v>78.590909090909093</v>
      </c>
      <c r="D13" s="16"/>
      <c r="E13" s="1">
        <v>85</v>
      </c>
      <c r="F13" s="1">
        <v>100</v>
      </c>
      <c r="G13" s="1">
        <v>30</v>
      </c>
      <c r="H13" s="1">
        <v>60</v>
      </c>
      <c r="I13" s="1">
        <v>100</v>
      </c>
      <c r="J13" s="1">
        <v>100</v>
      </c>
      <c r="K13" s="1">
        <v>100</v>
      </c>
      <c r="L13" s="1">
        <v>100</v>
      </c>
      <c r="M13" s="1">
        <v>100</v>
      </c>
      <c r="N13" s="1">
        <v>100</v>
      </c>
      <c r="O13" s="1">
        <v>90</v>
      </c>
      <c r="P13" s="9">
        <v>99</v>
      </c>
      <c r="Q13" s="9">
        <v>35</v>
      </c>
      <c r="R13" s="9">
        <v>50</v>
      </c>
      <c r="S13" s="1">
        <v>100</v>
      </c>
      <c r="T13" s="9">
        <v>70</v>
      </c>
      <c r="U13" s="9">
        <v>70</v>
      </c>
      <c r="V13" s="9">
        <v>100</v>
      </c>
      <c r="W13" s="9">
        <v>60</v>
      </c>
      <c r="X13" s="9">
        <v>100</v>
      </c>
      <c r="Y13" s="9">
        <v>40</v>
      </c>
      <c r="Z13" s="9">
        <v>40</v>
      </c>
      <c r="AA13" s="9"/>
      <c r="AE13" s="9">
        <v>100</v>
      </c>
      <c r="AF13">
        <v>85</v>
      </c>
      <c r="AG13">
        <v>95</v>
      </c>
      <c r="AH13" s="9">
        <v>100</v>
      </c>
      <c r="AI13" s="9">
        <v>49</v>
      </c>
      <c r="AJ13" s="9">
        <v>50</v>
      </c>
      <c r="AK13" s="9">
        <v>100</v>
      </c>
      <c r="AL13" s="9">
        <v>1</v>
      </c>
      <c r="AM13" s="9">
        <v>90</v>
      </c>
      <c r="AN13" s="9">
        <v>100</v>
      </c>
      <c r="AO13" s="9">
        <v>100</v>
      </c>
      <c r="AP13" s="9">
        <v>1</v>
      </c>
      <c r="AQ13" s="9">
        <v>5</v>
      </c>
      <c r="AR13" s="9">
        <v>75</v>
      </c>
      <c r="AS13" s="9">
        <v>50</v>
      </c>
      <c r="AT13" s="9">
        <v>100</v>
      </c>
      <c r="AU13" s="9">
        <v>90</v>
      </c>
      <c r="AV13" s="9">
        <v>100</v>
      </c>
      <c r="AW13" s="9">
        <v>49</v>
      </c>
      <c r="AX13" s="9">
        <v>40</v>
      </c>
      <c r="BH13">
        <v>100</v>
      </c>
      <c r="BI13">
        <v>100</v>
      </c>
      <c r="BJ13">
        <v>100</v>
      </c>
      <c r="BK13">
        <v>49</v>
      </c>
    </row>
    <row r="14" spans="1:63" x14ac:dyDescent="0.3">
      <c r="A14">
        <v>5</v>
      </c>
      <c r="B14" t="s">
        <v>4</v>
      </c>
      <c r="C14" s="17">
        <f t="shared" si="1"/>
        <v>71.916666666666671</v>
      </c>
      <c r="D14" s="16"/>
      <c r="O14" s="1">
        <v>90</v>
      </c>
      <c r="P14" s="9">
        <v>80</v>
      </c>
      <c r="Q14" s="9">
        <v>49</v>
      </c>
      <c r="R14" s="9">
        <v>80</v>
      </c>
      <c r="S14" s="1">
        <v>100</v>
      </c>
      <c r="T14" s="9">
        <v>50</v>
      </c>
      <c r="U14" s="9">
        <v>65</v>
      </c>
      <c r="V14" s="9">
        <v>100</v>
      </c>
      <c r="W14" s="9">
        <v>49</v>
      </c>
      <c r="X14" s="9">
        <v>80</v>
      </c>
      <c r="Y14" s="9">
        <v>80</v>
      </c>
      <c r="Z14" s="9">
        <v>40</v>
      </c>
      <c r="AA14" s="9">
        <v>49</v>
      </c>
      <c r="AE14" s="9">
        <v>100</v>
      </c>
      <c r="AF14">
        <v>45</v>
      </c>
      <c r="AG14">
        <v>90</v>
      </c>
      <c r="AH14" s="9">
        <v>90</v>
      </c>
      <c r="AI14" s="9">
        <v>49</v>
      </c>
      <c r="AJ14" s="9">
        <v>50</v>
      </c>
      <c r="AK14" s="9">
        <v>80</v>
      </c>
      <c r="AL14" s="9">
        <v>1</v>
      </c>
      <c r="AM14" s="9">
        <v>55</v>
      </c>
      <c r="AN14" s="9">
        <v>100</v>
      </c>
      <c r="AO14" s="9">
        <v>100</v>
      </c>
      <c r="AR14" s="9">
        <v>80</v>
      </c>
      <c r="AS14" s="9">
        <v>50</v>
      </c>
      <c r="AT14" s="9">
        <v>100</v>
      </c>
    </row>
    <row r="15" spans="1:63" x14ac:dyDescent="0.3">
      <c r="A15">
        <v>6</v>
      </c>
      <c r="B15" t="s">
        <v>6</v>
      </c>
      <c r="C15" s="17">
        <f t="shared" si="1"/>
        <v>75.055555555555557</v>
      </c>
      <c r="D15" s="16"/>
      <c r="H15" s="1">
        <v>1</v>
      </c>
      <c r="I15" s="1">
        <v>100</v>
      </c>
      <c r="J15" s="1">
        <v>100</v>
      </c>
      <c r="K15" s="1">
        <v>100</v>
      </c>
      <c r="L15" s="1">
        <v>100</v>
      </c>
      <c r="M15" s="1">
        <v>100</v>
      </c>
      <c r="N15" s="1">
        <v>100</v>
      </c>
      <c r="O15" s="1">
        <v>90</v>
      </c>
      <c r="P15" s="9">
        <v>95</v>
      </c>
      <c r="Q15" s="9">
        <v>65</v>
      </c>
      <c r="R15" s="9">
        <v>20</v>
      </c>
      <c r="S15" s="1">
        <v>100</v>
      </c>
      <c r="U15" s="9">
        <v>65</v>
      </c>
      <c r="V15" s="9">
        <v>95</v>
      </c>
      <c r="W15" s="9">
        <v>30</v>
      </c>
      <c r="X15" s="9">
        <v>100</v>
      </c>
      <c r="Y15" s="9">
        <v>60</v>
      </c>
      <c r="Z15" s="9">
        <v>30</v>
      </c>
      <c r="AA15" s="9">
        <v>49</v>
      </c>
      <c r="AE15" s="9">
        <v>100</v>
      </c>
      <c r="AF15">
        <v>70</v>
      </c>
      <c r="AG15">
        <v>90</v>
      </c>
      <c r="AH15" s="9">
        <v>100</v>
      </c>
      <c r="AI15" s="9">
        <v>40</v>
      </c>
      <c r="AJ15" s="9">
        <v>20</v>
      </c>
      <c r="AK15" s="9">
        <v>100</v>
      </c>
      <c r="AL15" s="9">
        <v>1</v>
      </c>
      <c r="AM15" s="9">
        <v>100</v>
      </c>
      <c r="AN15" s="9">
        <v>100</v>
      </c>
      <c r="AO15" s="9">
        <v>90</v>
      </c>
      <c r="AR15" s="9">
        <v>100</v>
      </c>
      <c r="AS15" s="9">
        <v>50</v>
      </c>
      <c r="AT15" s="9">
        <v>50</v>
      </c>
      <c r="AU15" s="9">
        <v>90</v>
      </c>
      <c r="AV15" s="9">
        <v>100</v>
      </c>
      <c r="AW15" s="9">
        <v>90</v>
      </c>
      <c r="AX15" s="9">
        <v>40</v>
      </c>
      <c r="BI15">
        <v>100</v>
      </c>
      <c r="BJ15">
        <v>80</v>
      </c>
      <c r="BK15">
        <v>90</v>
      </c>
    </row>
    <row r="16" spans="1:63" x14ac:dyDescent="0.3">
      <c r="A16">
        <v>7</v>
      </c>
      <c r="B16" t="s">
        <v>7</v>
      </c>
      <c r="C16" s="17">
        <f t="shared" si="1"/>
        <v>73.933333333333337</v>
      </c>
      <c r="D16" s="16"/>
      <c r="E16" s="1">
        <v>49</v>
      </c>
      <c r="F16" s="1">
        <v>60</v>
      </c>
      <c r="G16" s="1">
        <v>1</v>
      </c>
      <c r="O16" s="1">
        <v>100</v>
      </c>
      <c r="P16" s="9">
        <v>70</v>
      </c>
      <c r="Q16" s="9">
        <v>60</v>
      </c>
      <c r="R16" s="9">
        <v>85</v>
      </c>
      <c r="S16" s="1">
        <v>99</v>
      </c>
      <c r="T16" s="9">
        <v>90</v>
      </c>
      <c r="U16" s="9">
        <v>70</v>
      </c>
      <c r="V16" s="9">
        <v>90</v>
      </c>
      <c r="W16" s="9">
        <v>50</v>
      </c>
      <c r="X16" s="9">
        <v>100</v>
      </c>
      <c r="Y16" s="9">
        <v>85</v>
      </c>
      <c r="Z16" s="9">
        <v>100</v>
      </c>
      <c r="AA16" s="9"/>
      <c r="AE16" s="9">
        <v>100</v>
      </c>
      <c r="AF16">
        <v>95</v>
      </c>
      <c r="AG16">
        <v>100</v>
      </c>
      <c r="AH16" s="9">
        <v>100</v>
      </c>
      <c r="AI16" s="9">
        <v>75</v>
      </c>
      <c r="AJ16" s="9">
        <v>90</v>
      </c>
      <c r="AK16" s="9">
        <v>100</v>
      </c>
      <c r="AL16" s="9">
        <v>1</v>
      </c>
      <c r="AM16" s="9">
        <v>80</v>
      </c>
      <c r="AN16" s="9">
        <v>100</v>
      </c>
      <c r="AO16" s="9">
        <v>100</v>
      </c>
      <c r="AP16" s="9">
        <v>30</v>
      </c>
      <c r="AQ16" s="9">
        <v>1</v>
      </c>
      <c r="BH16">
        <v>73</v>
      </c>
      <c r="BI16">
        <v>90</v>
      </c>
      <c r="BJ16">
        <v>80</v>
      </c>
      <c r="BK16">
        <v>1</v>
      </c>
    </row>
    <row r="17" spans="1:63" x14ac:dyDescent="0.3">
      <c r="A17">
        <v>8</v>
      </c>
      <c r="B17" t="s">
        <v>54</v>
      </c>
      <c r="C17" s="17">
        <f>AVERAGE(E17:Z17)</f>
        <v>100</v>
      </c>
      <c r="X17" s="9">
        <v>100</v>
      </c>
      <c r="Y17">
        <v>100</v>
      </c>
      <c r="Z17">
        <v>100</v>
      </c>
      <c r="AA17" s="9">
        <v>45</v>
      </c>
      <c r="AE17" s="9">
        <v>100</v>
      </c>
      <c r="AF17">
        <v>100</v>
      </c>
      <c r="AG17">
        <v>100</v>
      </c>
      <c r="AH17" s="9">
        <v>100</v>
      </c>
      <c r="AI17" s="9">
        <v>100</v>
      </c>
      <c r="AJ17" s="9">
        <v>100</v>
      </c>
      <c r="AK17" s="9">
        <v>100</v>
      </c>
      <c r="AM17" s="9">
        <v>100</v>
      </c>
      <c r="AN17" s="9">
        <v>100</v>
      </c>
      <c r="AO17" s="9">
        <v>100</v>
      </c>
      <c r="AS17">
        <v>80</v>
      </c>
      <c r="AT17">
        <v>100</v>
      </c>
      <c r="BH17">
        <v>75</v>
      </c>
      <c r="BI17">
        <v>100</v>
      </c>
      <c r="BJ17">
        <v>100</v>
      </c>
      <c r="BK17">
        <v>1</v>
      </c>
    </row>
    <row r="18" spans="1:63" x14ac:dyDescent="0.3">
      <c r="A18">
        <v>9</v>
      </c>
      <c r="B18" t="s">
        <v>56</v>
      </c>
      <c r="C18" s="17">
        <f>AVERAGE(E18:Z18)</f>
        <v>98.333333333333329</v>
      </c>
      <c r="X18" s="9">
        <v>100</v>
      </c>
      <c r="Y18">
        <v>95</v>
      </c>
      <c r="Z18">
        <v>100</v>
      </c>
      <c r="AA18" s="9">
        <v>100</v>
      </c>
      <c r="AE18" s="9">
        <v>100</v>
      </c>
      <c r="AF18">
        <v>100</v>
      </c>
      <c r="AG18">
        <v>100</v>
      </c>
      <c r="AH18" s="9">
        <v>100</v>
      </c>
      <c r="AI18" s="9">
        <v>50</v>
      </c>
      <c r="AJ18" s="9">
        <v>90</v>
      </c>
      <c r="AK18" s="9">
        <v>100</v>
      </c>
      <c r="AL18" s="9">
        <v>1</v>
      </c>
      <c r="AM18" s="9">
        <v>70</v>
      </c>
      <c r="AN18" s="9">
        <v>100</v>
      </c>
      <c r="AO18" s="9">
        <v>100</v>
      </c>
      <c r="AP18" s="9">
        <v>1</v>
      </c>
      <c r="AQ18" s="9">
        <v>1</v>
      </c>
    </row>
    <row r="19" spans="1:63" x14ac:dyDescent="0.3">
      <c r="A19">
        <v>10</v>
      </c>
      <c r="B19" t="s">
        <v>61</v>
      </c>
      <c r="AE19" s="9">
        <v>100</v>
      </c>
      <c r="AF19">
        <v>50</v>
      </c>
      <c r="AG19">
        <v>90</v>
      </c>
      <c r="AH19" s="9">
        <v>90</v>
      </c>
      <c r="AI19" s="9">
        <v>40</v>
      </c>
      <c r="AJ19" s="9">
        <v>79</v>
      </c>
      <c r="AK19" s="9">
        <v>100</v>
      </c>
      <c r="AL19" s="9">
        <v>1</v>
      </c>
      <c r="AM19" s="9">
        <v>50</v>
      </c>
      <c r="AN19" s="9">
        <v>100</v>
      </c>
      <c r="AO19" s="9">
        <v>100</v>
      </c>
      <c r="AR19" s="9">
        <v>60</v>
      </c>
      <c r="AS19" s="9">
        <v>75</v>
      </c>
      <c r="AT19" s="9">
        <v>100</v>
      </c>
    </row>
    <row r="20" spans="1:63" x14ac:dyDescent="0.3">
      <c r="A20">
        <v>11</v>
      </c>
      <c r="B20" t="s">
        <v>8</v>
      </c>
      <c r="C20" s="17">
        <f t="shared" si="1"/>
        <v>80</v>
      </c>
      <c r="D20" s="16"/>
      <c r="R20" s="9">
        <v>80</v>
      </c>
      <c r="S20" s="1">
        <v>100</v>
      </c>
      <c r="V20" s="9">
        <v>90</v>
      </c>
      <c r="W20" s="9">
        <v>50</v>
      </c>
      <c r="AT20">
        <v>100</v>
      </c>
    </row>
    <row r="21" spans="1:63" x14ac:dyDescent="0.3">
      <c r="A21">
        <v>12</v>
      </c>
      <c r="B21" t="s">
        <v>23</v>
      </c>
      <c r="C21" s="17">
        <f t="shared" si="1"/>
        <v>100</v>
      </c>
      <c r="D21" s="16"/>
      <c r="E21" s="1">
        <v>100</v>
      </c>
      <c r="F21" s="1">
        <v>100</v>
      </c>
      <c r="G21" s="1">
        <v>100</v>
      </c>
    </row>
    <row r="22" spans="1:63" x14ac:dyDescent="0.3">
      <c r="A22">
        <v>13</v>
      </c>
      <c r="B22" t="s">
        <v>24</v>
      </c>
      <c r="C22" s="17">
        <f t="shared" si="1"/>
        <v>61.666666666666664</v>
      </c>
      <c r="D22" s="16"/>
      <c r="E22" s="1">
        <v>50</v>
      </c>
      <c r="F22" s="1">
        <v>40</v>
      </c>
      <c r="G22" s="1">
        <v>95</v>
      </c>
    </row>
    <row r="23" spans="1:63" x14ac:dyDescent="0.3">
      <c r="A23">
        <v>14</v>
      </c>
      <c r="B23" t="s">
        <v>25</v>
      </c>
      <c r="C23" s="17">
        <f t="shared" si="1"/>
        <v>85</v>
      </c>
      <c r="D23" s="16"/>
      <c r="G23" s="1">
        <v>85</v>
      </c>
    </row>
    <row r="24" spans="1:63" x14ac:dyDescent="0.3">
      <c r="A24">
        <v>15</v>
      </c>
      <c r="B24" t="s">
        <v>26</v>
      </c>
      <c r="C24" s="17">
        <f t="shared" si="1"/>
        <v>91.5</v>
      </c>
      <c r="D24" s="16"/>
      <c r="E24" s="1">
        <v>100</v>
      </c>
      <c r="F24" s="1">
        <v>90</v>
      </c>
      <c r="G24" s="1">
        <v>85</v>
      </c>
      <c r="H24" s="1">
        <v>40</v>
      </c>
      <c r="I24" s="1">
        <v>100</v>
      </c>
      <c r="J24" s="1">
        <v>100</v>
      </c>
      <c r="K24" s="1">
        <v>100</v>
      </c>
      <c r="L24" s="1">
        <v>100</v>
      </c>
      <c r="M24" s="1">
        <v>100</v>
      </c>
      <c r="N24" s="1">
        <v>100</v>
      </c>
      <c r="AP24">
        <v>30</v>
      </c>
      <c r="AQ24">
        <v>1</v>
      </c>
    </row>
    <row r="25" spans="1:63" x14ac:dyDescent="0.3">
      <c r="A25">
        <v>16</v>
      </c>
      <c r="B25" t="s">
        <v>27</v>
      </c>
      <c r="C25" s="17">
        <f t="shared" si="1"/>
        <v>83.166666666666671</v>
      </c>
      <c r="D25" s="16"/>
      <c r="E25" s="1">
        <v>49</v>
      </c>
      <c r="F25" s="1">
        <v>70</v>
      </c>
      <c r="G25" s="1">
        <v>80</v>
      </c>
      <c r="L25" s="1">
        <v>100</v>
      </c>
      <c r="M25" s="1">
        <v>100</v>
      </c>
      <c r="N25" s="1">
        <v>100</v>
      </c>
      <c r="AP25">
        <v>1</v>
      </c>
      <c r="AQ25">
        <v>1</v>
      </c>
    </row>
    <row r="26" spans="1:63" x14ac:dyDescent="0.3">
      <c r="A26">
        <v>17</v>
      </c>
      <c r="B26" t="s">
        <v>28</v>
      </c>
      <c r="C26" s="17">
        <f t="shared" si="1"/>
        <v>28.666666666666668</v>
      </c>
      <c r="D26" s="16"/>
      <c r="E26" s="1">
        <v>1</v>
      </c>
      <c r="F26" s="1">
        <v>50</v>
      </c>
      <c r="G26" s="1">
        <v>35</v>
      </c>
      <c r="BH26">
        <v>50</v>
      </c>
    </row>
    <row r="27" spans="1:63" x14ac:dyDescent="0.3">
      <c r="A27">
        <v>18</v>
      </c>
      <c r="B27" t="s">
        <v>30</v>
      </c>
      <c r="C27" s="17">
        <f t="shared" si="1"/>
        <v>90</v>
      </c>
      <c r="D27" s="16"/>
      <c r="F27" s="1">
        <v>90</v>
      </c>
    </row>
    <row r="28" spans="1:63" x14ac:dyDescent="0.3">
      <c r="A28">
        <v>19</v>
      </c>
      <c r="B28" t="s">
        <v>32</v>
      </c>
      <c r="C28" s="17">
        <f t="shared" si="1"/>
        <v>87.25</v>
      </c>
      <c r="D28" s="16"/>
      <c r="E28" s="1">
        <v>49</v>
      </c>
      <c r="L28" s="1">
        <v>100</v>
      </c>
      <c r="M28" s="1">
        <v>100</v>
      </c>
      <c r="N28" s="1">
        <v>100</v>
      </c>
      <c r="AO28">
        <f>14/15*100</f>
        <v>93.333333333333329</v>
      </c>
      <c r="AP28">
        <v>1</v>
      </c>
    </row>
    <row r="29" spans="1:63" x14ac:dyDescent="0.3">
      <c r="A29">
        <v>20</v>
      </c>
      <c r="B29" t="s">
        <v>37</v>
      </c>
      <c r="C29" s="17">
        <f t="shared" si="1"/>
        <v>92.714285714285708</v>
      </c>
      <c r="D29" s="16"/>
      <c r="H29" s="1">
        <v>49</v>
      </c>
      <c r="I29" s="1">
        <v>100</v>
      </c>
      <c r="J29" s="1">
        <v>100</v>
      </c>
      <c r="K29" s="1">
        <v>100</v>
      </c>
      <c r="L29" s="1">
        <v>100</v>
      </c>
      <c r="M29" s="1">
        <v>100</v>
      </c>
      <c r="N29" s="1">
        <v>100</v>
      </c>
      <c r="AP29">
        <v>1</v>
      </c>
      <c r="AQ29">
        <v>1</v>
      </c>
    </row>
    <row r="30" spans="1:63" x14ac:dyDescent="0.3">
      <c r="A30">
        <v>21</v>
      </c>
      <c r="B30" t="s">
        <v>45</v>
      </c>
      <c r="C30" s="17">
        <f t="shared" si="1"/>
        <v>76</v>
      </c>
      <c r="D30" s="16"/>
      <c r="M30" s="1">
        <v>100</v>
      </c>
      <c r="N30" s="1">
        <v>100</v>
      </c>
      <c r="X30" s="9">
        <v>100</v>
      </c>
      <c r="Y30">
        <v>50</v>
      </c>
      <c r="Z30">
        <v>30</v>
      </c>
      <c r="AA30" s="9">
        <v>40</v>
      </c>
    </row>
    <row r="31" spans="1:63" x14ac:dyDescent="0.3">
      <c r="A31">
        <v>23</v>
      </c>
      <c r="B31" t="s">
        <v>52</v>
      </c>
      <c r="C31" s="17">
        <f t="shared" si="1"/>
        <v>90</v>
      </c>
      <c r="X31" s="9">
        <v>100</v>
      </c>
      <c r="Y31">
        <v>70</v>
      </c>
      <c r="Z31">
        <v>100</v>
      </c>
      <c r="AA31" s="9">
        <v>70</v>
      </c>
      <c r="AE31" s="9">
        <v>100</v>
      </c>
      <c r="AF31">
        <v>100</v>
      </c>
      <c r="AG31">
        <v>100</v>
      </c>
      <c r="AH31" s="9">
        <v>100</v>
      </c>
      <c r="AI31" s="9">
        <v>49</v>
      </c>
      <c r="AJ31" s="9">
        <v>100</v>
      </c>
      <c r="AK31" s="9">
        <v>100</v>
      </c>
      <c r="AL31" s="9">
        <v>1</v>
      </c>
      <c r="AM31" s="9">
        <v>80</v>
      </c>
      <c r="AN31" s="9">
        <v>100</v>
      </c>
      <c r="AO31" s="9">
        <v>100</v>
      </c>
      <c r="AP31" s="9">
        <v>1</v>
      </c>
      <c r="AQ31" s="9">
        <v>1</v>
      </c>
      <c r="AR31" s="9">
        <v>80</v>
      </c>
      <c r="AS31" s="9">
        <v>50</v>
      </c>
      <c r="AT31" s="9">
        <v>50</v>
      </c>
      <c r="AU31" s="9">
        <v>90</v>
      </c>
      <c r="AV31" s="9">
        <v>100</v>
      </c>
      <c r="AW31" s="9">
        <v>100</v>
      </c>
      <c r="AX31" s="9">
        <v>49</v>
      </c>
      <c r="AY31" s="9">
        <v>100</v>
      </c>
      <c r="AZ31" s="9"/>
    </row>
    <row r="32" spans="1:63" x14ac:dyDescent="0.3">
      <c r="A32">
        <v>55</v>
      </c>
      <c r="B32" t="s">
        <v>108</v>
      </c>
      <c r="AY32">
        <v>100</v>
      </c>
      <c r="AZ32">
        <v>100</v>
      </c>
      <c r="BA32">
        <v>100</v>
      </c>
      <c r="BB32">
        <v>100</v>
      </c>
      <c r="BC32">
        <v>100</v>
      </c>
      <c r="BD32">
        <v>20</v>
      </c>
      <c r="BE32">
        <v>1</v>
      </c>
      <c r="BF32">
        <v>100</v>
      </c>
      <c r="BG32">
        <v>20</v>
      </c>
      <c r="BH32">
        <v>80</v>
      </c>
      <c r="BI32">
        <v>100</v>
      </c>
      <c r="BJ32">
        <v>90</v>
      </c>
      <c r="BK32">
        <v>49</v>
      </c>
    </row>
    <row r="33" spans="1:50" x14ac:dyDescent="0.3">
      <c r="A33">
        <v>24</v>
      </c>
      <c r="B33" t="s">
        <v>53</v>
      </c>
      <c r="C33" s="17">
        <f t="shared" si="1"/>
        <v>81.666666666666671</v>
      </c>
      <c r="X33" s="9">
        <v>100</v>
      </c>
      <c r="Y33">
        <v>45</v>
      </c>
      <c r="Z33">
        <v>100</v>
      </c>
      <c r="AA33" s="9">
        <v>20</v>
      </c>
    </row>
    <row r="34" spans="1:50" x14ac:dyDescent="0.3">
      <c r="A34">
        <v>25</v>
      </c>
      <c r="B34" t="s">
        <v>55</v>
      </c>
      <c r="C34" s="17">
        <f t="shared" si="1"/>
        <v>62.5</v>
      </c>
      <c r="X34" s="9">
        <v>80</v>
      </c>
      <c r="Y34">
        <v>45</v>
      </c>
    </row>
    <row r="35" spans="1:50" x14ac:dyDescent="0.3">
      <c r="A35">
        <v>26</v>
      </c>
      <c r="B35" t="s">
        <v>65</v>
      </c>
      <c r="C35" s="17">
        <f t="shared" si="1"/>
        <v>91.666666666666671</v>
      </c>
      <c r="X35" s="9">
        <v>100</v>
      </c>
      <c r="Y35">
        <v>100</v>
      </c>
      <c r="Z35">
        <v>75</v>
      </c>
      <c r="AE35" s="9">
        <v>100</v>
      </c>
      <c r="AF35">
        <v>100</v>
      </c>
      <c r="AG35">
        <v>100</v>
      </c>
      <c r="AH35">
        <v>100</v>
      </c>
      <c r="AI35">
        <v>90</v>
      </c>
      <c r="AJ35">
        <v>50</v>
      </c>
      <c r="AK35">
        <v>100</v>
      </c>
      <c r="AL35">
        <v>1</v>
      </c>
      <c r="AM35">
        <v>85</v>
      </c>
      <c r="AN35">
        <v>100</v>
      </c>
      <c r="AO35">
        <v>90</v>
      </c>
      <c r="AP35">
        <v>1</v>
      </c>
      <c r="AQ35">
        <v>1</v>
      </c>
    </row>
    <row r="36" spans="1:50" x14ac:dyDescent="0.3">
      <c r="A36">
        <v>27</v>
      </c>
      <c r="B36" t="s">
        <v>57</v>
      </c>
      <c r="C36" s="17">
        <f t="shared" si="1"/>
        <v>100</v>
      </c>
      <c r="X36" s="9">
        <v>100</v>
      </c>
      <c r="Y36">
        <v>100</v>
      </c>
      <c r="AA36" s="9">
        <v>90</v>
      </c>
    </row>
    <row r="37" spans="1:50" x14ac:dyDescent="0.3">
      <c r="A37">
        <v>28</v>
      </c>
      <c r="B37" t="s">
        <v>64</v>
      </c>
      <c r="C37" s="17">
        <f t="shared" si="1"/>
        <v>70</v>
      </c>
      <c r="X37" s="9">
        <v>65</v>
      </c>
      <c r="Y37">
        <v>45</v>
      </c>
      <c r="Z37">
        <v>100</v>
      </c>
      <c r="AA37" s="9">
        <v>70</v>
      </c>
    </row>
    <row r="38" spans="1:50" x14ac:dyDescent="0.3">
      <c r="A38">
        <v>29</v>
      </c>
      <c r="B38" t="s">
        <v>63</v>
      </c>
      <c r="C38" s="17">
        <f t="shared" si="1"/>
        <v>100</v>
      </c>
      <c r="X38" s="9">
        <v>100</v>
      </c>
      <c r="Y38">
        <v>100</v>
      </c>
      <c r="Z38">
        <v>100</v>
      </c>
      <c r="AA38" s="9">
        <v>100</v>
      </c>
      <c r="AE38" s="9">
        <v>100</v>
      </c>
      <c r="AF38" s="9">
        <v>100</v>
      </c>
      <c r="AG38">
        <v>100</v>
      </c>
      <c r="AH38" s="9">
        <v>100</v>
      </c>
      <c r="AI38" s="9">
        <v>60</v>
      </c>
      <c r="AJ38" s="9">
        <v>100</v>
      </c>
      <c r="AK38" s="9">
        <v>100</v>
      </c>
      <c r="AL38" s="9">
        <v>3</v>
      </c>
      <c r="AM38" s="9">
        <v>85</v>
      </c>
      <c r="AN38" s="9">
        <v>100</v>
      </c>
      <c r="AO38">
        <v>40</v>
      </c>
    </row>
    <row r="39" spans="1:50" x14ac:dyDescent="0.3">
      <c r="A39">
        <v>30</v>
      </c>
      <c r="B39" t="s">
        <v>58</v>
      </c>
      <c r="C39" s="17">
        <f t="shared" si="1"/>
        <v>95</v>
      </c>
      <c r="Y39">
        <v>90</v>
      </c>
      <c r="Z39">
        <v>100</v>
      </c>
      <c r="AA39" s="9">
        <v>90</v>
      </c>
      <c r="AE39" s="9">
        <v>100</v>
      </c>
      <c r="AF39" s="9">
        <v>100</v>
      </c>
      <c r="AG39">
        <v>90</v>
      </c>
      <c r="AH39" s="9">
        <v>100</v>
      </c>
      <c r="AI39" s="9">
        <v>90</v>
      </c>
      <c r="AJ39" s="9">
        <v>100</v>
      </c>
      <c r="AK39" s="9">
        <v>100</v>
      </c>
      <c r="AL39" s="9">
        <v>1</v>
      </c>
      <c r="AM39" s="9">
        <v>80</v>
      </c>
      <c r="AN39" s="9">
        <v>100</v>
      </c>
      <c r="AO39" s="9">
        <v>100</v>
      </c>
      <c r="AU39">
        <v>90</v>
      </c>
      <c r="AV39">
        <v>90</v>
      </c>
      <c r="AW39">
        <v>90</v>
      </c>
      <c r="AX39">
        <v>100</v>
      </c>
    </row>
    <row r="40" spans="1:50" x14ac:dyDescent="0.3">
      <c r="A40">
        <v>31</v>
      </c>
      <c r="B40" t="s">
        <v>62</v>
      </c>
      <c r="AE40" s="9">
        <v>100</v>
      </c>
      <c r="AF40" s="9">
        <v>100</v>
      </c>
      <c r="AG40">
        <v>60</v>
      </c>
      <c r="AH40" s="9">
        <v>100</v>
      </c>
      <c r="AI40" s="9">
        <v>60</v>
      </c>
      <c r="AJ40" s="9">
        <v>100</v>
      </c>
      <c r="AK40" s="9">
        <v>80</v>
      </c>
      <c r="AL40" s="9">
        <v>5</v>
      </c>
      <c r="AM40" s="9">
        <v>90</v>
      </c>
      <c r="AN40" s="9">
        <v>100</v>
      </c>
      <c r="AO40" s="9">
        <v>90</v>
      </c>
    </row>
    <row r="41" spans="1:50" x14ac:dyDescent="0.3">
      <c r="A41">
        <v>32</v>
      </c>
      <c r="B41" t="s">
        <v>66</v>
      </c>
      <c r="AE41" s="9">
        <v>100</v>
      </c>
      <c r="AF41" s="9">
        <v>100</v>
      </c>
      <c r="AG41">
        <v>100</v>
      </c>
      <c r="AH41" s="9">
        <v>100</v>
      </c>
      <c r="AI41" s="9">
        <v>70</v>
      </c>
      <c r="AJ41" s="9">
        <v>80</v>
      </c>
      <c r="AK41" s="9">
        <v>100</v>
      </c>
      <c r="AL41" s="9">
        <v>8</v>
      </c>
      <c r="AM41" s="9">
        <v>70</v>
      </c>
      <c r="AN41" s="9">
        <v>100</v>
      </c>
      <c r="AO41" s="9">
        <v>100</v>
      </c>
    </row>
    <row r="42" spans="1:50" x14ac:dyDescent="0.3">
      <c r="A42">
        <v>33</v>
      </c>
      <c r="B42" t="s">
        <v>67</v>
      </c>
      <c r="AE42" s="9">
        <v>100</v>
      </c>
      <c r="AF42" s="9">
        <v>100</v>
      </c>
      <c r="AG42">
        <v>100</v>
      </c>
      <c r="AH42" s="9">
        <v>100</v>
      </c>
      <c r="AI42" s="9">
        <v>70</v>
      </c>
      <c r="AJ42" s="9">
        <v>100</v>
      </c>
      <c r="AK42" s="9">
        <v>100</v>
      </c>
      <c r="AL42" s="9">
        <v>1</v>
      </c>
      <c r="AM42" s="9">
        <v>60</v>
      </c>
      <c r="AN42" s="9">
        <v>100</v>
      </c>
      <c r="AO42" s="9">
        <v>90</v>
      </c>
    </row>
    <row r="43" spans="1:50" x14ac:dyDescent="0.3">
      <c r="A43">
        <v>34</v>
      </c>
      <c r="B43" t="s">
        <v>68</v>
      </c>
      <c r="AE43" s="9">
        <v>100</v>
      </c>
      <c r="AF43" s="9">
        <v>100</v>
      </c>
      <c r="AG43">
        <v>90</v>
      </c>
      <c r="AH43" s="9">
        <v>100</v>
      </c>
      <c r="AI43" s="9">
        <v>100</v>
      </c>
      <c r="AJ43" s="9">
        <v>95</v>
      </c>
      <c r="AK43" s="9">
        <v>100</v>
      </c>
      <c r="AL43" s="9">
        <v>1</v>
      </c>
      <c r="AM43" s="9">
        <v>100</v>
      </c>
      <c r="AN43" s="9">
        <v>100</v>
      </c>
      <c r="AO43" s="9">
        <v>100</v>
      </c>
    </row>
    <row r="44" spans="1:50" x14ac:dyDescent="0.3">
      <c r="A44">
        <v>35</v>
      </c>
      <c r="B44" t="s">
        <v>69</v>
      </c>
      <c r="AE44" s="9">
        <v>100</v>
      </c>
      <c r="AF44" s="9">
        <v>100</v>
      </c>
      <c r="AG44">
        <v>100</v>
      </c>
      <c r="AH44" s="9">
        <v>100</v>
      </c>
      <c r="AI44" s="9">
        <v>49</v>
      </c>
      <c r="AJ44" s="9">
        <v>100</v>
      </c>
      <c r="AK44" s="9">
        <v>100</v>
      </c>
      <c r="AL44" s="9">
        <v>1</v>
      </c>
      <c r="AM44" s="9">
        <v>70</v>
      </c>
      <c r="AN44" s="9">
        <v>100</v>
      </c>
      <c r="AO44" s="9">
        <v>80</v>
      </c>
    </row>
    <row r="45" spans="1:50" x14ac:dyDescent="0.3">
      <c r="A45">
        <v>36</v>
      </c>
      <c r="B45" t="s">
        <v>72</v>
      </c>
      <c r="AG45">
        <v>100</v>
      </c>
      <c r="AH45" s="9">
        <v>100</v>
      </c>
      <c r="AI45" s="9">
        <v>50</v>
      </c>
      <c r="AJ45" s="9">
        <v>60</v>
      </c>
      <c r="AK45" s="9">
        <v>100</v>
      </c>
      <c r="AL45" s="9">
        <v>1</v>
      </c>
      <c r="AM45" s="9">
        <v>80</v>
      </c>
      <c r="AN45" s="9">
        <v>100</v>
      </c>
      <c r="AO45" s="9">
        <v>70</v>
      </c>
    </row>
    <row r="46" spans="1:50" x14ac:dyDescent="0.3">
      <c r="A46">
        <v>37</v>
      </c>
      <c r="B46" t="s">
        <v>73</v>
      </c>
      <c r="AE46" s="9">
        <v>100</v>
      </c>
      <c r="AF46" s="9">
        <v>100</v>
      </c>
      <c r="AG46">
        <v>90</v>
      </c>
      <c r="AH46" s="9">
        <v>100</v>
      </c>
      <c r="AI46" s="9">
        <v>90</v>
      </c>
      <c r="AJ46" s="9">
        <v>90</v>
      </c>
      <c r="AK46" s="9">
        <v>100</v>
      </c>
      <c r="AL46" s="9">
        <v>1</v>
      </c>
      <c r="AN46" s="9">
        <v>100</v>
      </c>
      <c r="AO46" s="9">
        <v>75</v>
      </c>
    </row>
    <row r="47" spans="1:50" x14ac:dyDescent="0.3">
      <c r="A47">
        <v>38</v>
      </c>
      <c r="B47" t="s">
        <v>55</v>
      </c>
      <c r="AE47" s="9">
        <v>100</v>
      </c>
      <c r="AF47" s="9">
        <v>100</v>
      </c>
      <c r="AG47">
        <v>100</v>
      </c>
      <c r="AH47">
        <v>100</v>
      </c>
      <c r="AI47" s="9">
        <v>50</v>
      </c>
      <c r="AJ47" s="9">
        <v>100</v>
      </c>
      <c r="AK47" s="9">
        <v>100</v>
      </c>
      <c r="AL47" s="9">
        <v>1</v>
      </c>
      <c r="AM47" s="9">
        <v>60</v>
      </c>
      <c r="AN47" s="9">
        <v>100</v>
      </c>
      <c r="AO47" s="9">
        <v>100</v>
      </c>
    </row>
    <row r="48" spans="1:50" x14ac:dyDescent="0.3">
      <c r="A48">
        <v>39</v>
      </c>
      <c r="B48" t="s">
        <v>80</v>
      </c>
      <c r="AM48" s="9">
        <v>90</v>
      </c>
      <c r="AN48" s="9">
        <v>100</v>
      </c>
      <c r="AO48" s="9">
        <v>90</v>
      </c>
    </row>
    <row r="49" spans="1:60" x14ac:dyDescent="0.3">
      <c r="A49">
        <v>40</v>
      </c>
      <c r="B49" t="s">
        <v>83</v>
      </c>
      <c r="AO49" s="9">
        <v>75</v>
      </c>
    </row>
    <row r="50" spans="1:60" x14ac:dyDescent="0.3">
      <c r="A50">
        <v>41</v>
      </c>
      <c r="B50" t="s">
        <v>84</v>
      </c>
      <c r="AO50" s="9">
        <v>75</v>
      </c>
    </row>
    <row r="51" spans="1:60" x14ac:dyDescent="0.3">
      <c r="A51">
        <v>42</v>
      </c>
      <c r="B51" t="s">
        <v>85</v>
      </c>
      <c r="AP51">
        <v>1</v>
      </c>
      <c r="AQ51">
        <v>1</v>
      </c>
      <c r="AR51">
        <v>100</v>
      </c>
      <c r="AS51">
        <v>50</v>
      </c>
      <c r="AT51">
        <v>75</v>
      </c>
      <c r="AU51">
        <v>90</v>
      </c>
      <c r="AV51">
        <v>100</v>
      </c>
      <c r="AW51">
        <v>100</v>
      </c>
      <c r="AX51">
        <v>49</v>
      </c>
      <c r="AY51">
        <v>100</v>
      </c>
      <c r="AZ51">
        <v>100</v>
      </c>
      <c r="BA51">
        <v>100</v>
      </c>
      <c r="BB51">
        <v>100</v>
      </c>
      <c r="BC51">
        <v>100</v>
      </c>
      <c r="BD51">
        <v>15</v>
      </c>
      <c r="BE51">
        <v>1</v>
      </c>
      <c r="BF51">
        <v>100</v>
      </c>
      <c r="BG51">
        <v>49</v>
      </c>
    </row>
    <row r="52" spans="1:60" x14ac:dyDescent="0.3">
      <c r="A52">
        <v>43</v>
      </c>
      <c r="B52" t="s">
        <v>86</v>
      </c>
      <c r="C52" s="9">
        <v>75</v>
      </c>
      <c r="AP52">
        <v>1</v>
      </c>
      <c r="AQ52">
        <v>1</v>
      </c>
      <c r="AR52">
        <v>75</v>
      </c>
      <c r="AS52">
        <v>30</v>
      </c>
      <c r="AT52">
        <v>75</v>
      </c>
    </row>
    <row r="53" spans="1:60" x14ac:dyDescent="0.3">
      <c r="A53">
        <v>44</v>
      </c>
      <c r="B53" t="s">
        <v>87</v>
      </c>
      <c r="AP53">
        <v>1</v>
      </c>
      <c r="AQ53">
        <v>1</v>
      </c>
    </row>
    <row r="54" spans="1:60" x14ac:dyDescent="0.3">
      <c r="A54">
        <v>45</v>
      </c>
      <c r="B54" t="s">
        <v>88</v>
      </c>
      <c r="AP54">
        <v>1</v>
      </c>
      <c r="AQ54">
        <v>49</v>
      </c>
    </row>
    <row r="55" spans="1:60" x14ac:dyDescent="0.3">
      <c r="A55">
        <v>46</v>
      </c>
      <c r="B55" t="s">
        <v>89</v>
      </c>
      <c r="AP55">
        <v>1</v>
      </c>
    </row>
    <row r="56" spans="1:60" x14ac:dyDescent="0.3">
      <c r="A56">
        <v>47</v>
      </c>
      <c r="B56" t="s">
        <v>93</v>
      </c>
      <c r="AQ56">
        <v>100</v>
      </c>
      <c r="AS56">
        <v>100</v>
      </c>
      <c r="AT56">
        <v>100</v>
      </c>
      <c r="AU56">
        <v>85</v>
      </c>
      <c r="AV56">
        <v>100</v>
      </c>
      <c r="AW56">
        <v>100</v>
      </c>
      <c r="AX56">
        <v>100</v>
      </c>
      <c r="AY56">
        <v>100</v>
      </c>
      <c r="AZ56">
        <v>100</v>
      </c>
      <c r="BA56">
        <v>100</v>
      </c>
      <c r="BB56">
        <v>100</v>
      </c>
      <c r="BC56">
        <v>100</v>
      </c>
      <c r="BD56">
        <v>100</v>
      </c>
      <c r="BE56">
        <v>1</v>
      </c>
      <c r="BF56">
        <v>50</v>
      </c>
      <c r="BG56">
        <v>1</v>
      </c>
    </row>
    <row r="57" spans="1:60" x14ac:dyDescent="0.3">
      <c r="A57">
        <v>48</v>
      </c>
      <c r="B57" t="s">
        <v>94</v>
      </c>
      <c r="AQ57">
        <v>100</v>
      </c>
      <c r="AS57">
        <v>1</v>
      </c>
      <c r="AT57">
        <v>1</v>
      </c>
      <c r="AU57">
        <v>100</v>
      </c>
      <c r="AV57">
        <v>100</v>
      </c>
      <c r="AW57">
        <v>100</v>
      </c>
      <c r="AX57">
        <v>100</v>
      </c>
      <c r="AY57">
        <v>100</v>
      </c>
      <c r="AZ57">
        <v>100</v>
      </c>
      <c r="BA57">
        <v>1</v>
      </c>
      <c r="BB57">
        <v>100</v>
      </c>
      <c r="BC57">
        <v>100</v>
      </c>
      <c r="BD57">
        <v>100</v>
      </c>
      <c r="BE57">
        <v>1</v>
      </c>
      <c r="BF57">
        <v>49</v>
      </c>
      <c r="BG57">
        <v>1</v>
      </c>
    </row>
    <row r="58" spans="1:60" x14ac:dyDescent="0.3">
      <c r="A58">
        <v>49</v>
      </c>
      <c r="B58" t="s">
        <v>103</v>
      </c>
      <c r="AR58">
        <v>100</v>
      </c>
      <c r="AS58">
        <v>45</v>
      </c>
      <c r="AT58">
        <v>100</v>
      </c>
    </row>
    <row r="59" spans="1:60" x14ac:dyDescent="0.3">
      <c r="A59">
        <v>50</v>
      </c>
      <c r="B59" t="s">
        <v>98</v>
      </c>
      <c r="AU59">
        <v>90</v>
      </c>
      <c r="AV59">
        <v>100</v>
      </c>
      <c r="AW59">
        <v>90</v>
      </c>
      <c r="AX59">
        <v>100</v>
      </c>
    </row>
    <row r="60" spans="1:60" x14ac:dyDescent="0.3">
      <c r="A60">
        <v>51</v>
      </c>
      <c r="B60" t="s">
        <v>99</v>
      </c>
      <c r="AU60">
        <v>80</v>
      </c>
      <c r="AV60">
        <v>100</v>
      </c>
      <c r="AW60">
        <v>80</v>
      </c>
      <c r="AX60">
        <v>95</v>
      </c>
    </row>
    <row r="61" spans="1:60" x14ac:dyDescent="0.3">
      <c r="A61">
        <v>52</v>
      </c>
      <c r="B61" t="s">
        <v>100</v>
      </c>
      <c r="AU61">
        <v>50</v>
      </c>
      <c r="AV61">
        <v>100</v>
      </c>
      <c r="AX61">
        <v>49</v>
      </c>
      <c r="BH61">
        <v>100</v>
      </c>
    </row>
    <row r="62" spans="1:60" x14ac:dyDescent="0.3">
      <c r="A62">
        <v>53</v>
      </c>
      <c r="B62" t="s">
        <v>101</v>
      </c>
      <c r="AU62">
        <v>50</v>
      </c>
    </row>
    <row r="63" spans="1:60" x14ac:dyDescent="0.3">
      <c r="A63">
        <v>54</v>
      </c>
      <c r="B63" t="s">
        <v>102</v>
      </c>
      <c r="AU63">
        <v>90</v>
      </c>
    </row>
    <row r="64" spans="1:60" x14ac:dyDescent="0.3">
      <c r="A64">
        <v>56</v>
      </c>
      <c r="B64" t="s">
        <v>109</v>
      </c>
      <c r="AY64">
        <v>100</v>
      </c>
      <c r="AZ64">
        <v>100</v>
      </c>
      <c r="BA64">
        <v>60</v>
      </c>
      <c r="BB64">
        <v>100</v>
      </c>
      <c r="BC64">
        <v>100</v>
      </c>
      <c r="BD64">
        <v>100</v>
      </c>
      <c r="BE64">
        <v>1</v>
      </c>
      <c r="BF64">
        <v>100</v>
      </c>
      <c r="BG64">
        <v>100</v>
      </c>
    </row>
    <row r="65" spans="2:63" x14ac:dyDescent="0.3">
      <c r="B65" t="s">
        <v>120</v>
      </c>
      <c r="BI65">
        <v>90</v>
      </c>
      <c r="BJ65">
        <v>90</v>
      </c>
      <c r="BK65">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Sheet1!_Toc138618261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Miller</dc:creator>
  <cp:lastModifiedBy>James Miller</cp:lastModifiedBy>
  <cp:lastPrinted>2023-07-28T12:45:52Z</cp:lastPrinted>
  <dcterms:created xsi:type="dcterms:W3CDTF">2023-01-05T09:57:27Z</dcterms:created>
  <dcterms:modified xsi:type="dcterms:W3CDTF">2024-02-07T11:12:52Z</dcterms:modified>
</cp:coreProperties>
</file>