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mes Miller\Documents\Confelicity Party\Southend Confelicity Party\Meetings\"/>
    </mc:Choice>
  </mc:AlternateContent>
  <bookViews>
    <workbookView xWindow="0" yWindow="0" windowWidth="23040" windowHeight="8808"/>
  </bookViews>
  <sheets>
    <sheet name="Sheet1" sheetId="1" r:id="rId1"/>
  </sheets>
  <definedNames>
    <definedName name="_Toc138618261" localSheetId="0">Sheet1!$AU$5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D7" i="1" l="1"/>
  <c r="BA7" i="1"/>
  <c r="AT7" i="1" l="1"/>
  <c r="AO33" i="1" l="1"/>
  <c r="AA7" i="1" l="1"/>
  <c r="AA8" i="1"/>
  <c r="C13" i="1"/>
  <c r="C14" i="1"/>
  <c r="C12" i="1"/>
  <c r="C15" i="1"/>
  <c r="C16" i="1"/>
  <c r="C26" i="1"/>
  <c r="C27" i="1"/>
  <c r="C28" i="1"/>
  <c r="C29" i="1"/>
  <c r="C30" i="1"/>
  <c r="C31" i="1"/>
  <c r="C32" i="1"/>
  <c r="C33" i="1"/>
  <c r="C34" i="1"/>
  <c r="C35" i="1"/>
  <c r="C23" i="1"/>
  <c r="C36" i="1"/>
  <c r="C17" i="1"/>
  <c r="C37" i="1"/>
  <c r="C25" i="1"/>
  <c r="C38" i="1"/>
  <c r="C39" i="1"/>
  <c r="C40" i="1"/>
  <c r="C41" i="1"/>
  <c r="C21" i="1"/>
  <c r="C11" i="1"/>
  <c r="C10" i="1"/>
  <c r="Z7" i="1"/>
  <c r="Z8" i="1"/>
  <c r="Y7" i="1"/>
  <c r="Y8" i="1"/>
  <c r="X7" i="1"/>
  <c r="W7" i="1"/>
  <c r="X8" i="1"/>
  <c r="N8" i="1"/>
  <c r="O8" i="1"/>
  <c r="P8" i="1"/>
  <c r="Q8" i="1"/>
  <c r="R8" i="1"/>
  <c r="S8" i="1"/>
  <c r="T8" i="1"/>
  <c r="U8" i="1"/>
  <c r="V8" i="1"/>
  <c r="W8" i="1"/>
  <c r="AD8" i="1" l="1"/>
  <c r="N7" i="1"/>
  <c r="E8" i="1"/>
  <c r="F8" i="1"/>
  <c r="G8" i="1"/>
  <c r="H8" i="1"/>
  <c r="I8" i="1"/>
  <c r="J8" i="1"/>
  <c r="K8" i="1"/>
  <c r="L8" i="1"/>
  <c r="M8" i="1"/>
  <c r="M7" i="1"/>
  <c r="L7" i="1"/>
  <c r="K7" i="1"/>
  <c r="AC8" i="1"/>
  <c r="J7" i="1"/>
  <c r="AB8" i="1"/>
  <c r="I7" i="1"/>
  <c r="H7" i="1"/>
  <c r="E7" i="1"/>
  <c r="G7" i="1"/>
  <c r="F7" i="1"/>
  <c r="T7" i="1" l="1"/>
  <c r="S7" i="1"/>
  <c r="R7" i="1"/>
  <c r="Q7" i="1"/>
  <c r="O7" i="1"/>
  <c r="P7" i="1"/>
  <c r="V7" i="1"/>
  <c r="U7" i="1"/>
</calcChain>
</file>

<file path=xl/sharedStrings.xml><?xml version="1.0" encoding="utf-8"?>
<sst xmlns="http://schemas.openxmlformats.org/spreadsheetml/2006/main" count="210" uniqueCount="127">
  <si>
    <t>Against taxing older vehicles</t>
  </si>
  <si>
    <t>James Miller</t>
  </si>
  <si>
    <t>Jon Humphrys</t>
  </si>
  <si>
    <t>Simon Jones</t>
  </si>
  <si>
    <t>Sim Spooner</t>
  </si>
  <si>
    <t>Melissa Aylott</t>
  </si>
  <si>
    <t>Rob Cammidge</t>
  </si>
  <si>
    <t>Connor Bines</t>
  </si>
  <si>
    <t>Do you supprt the City of Culture bid?</t>
  </si>
  <si>
    <t>Pass/No for now</t>
  </si>
  <si>
    <t>PASS</t>
  </si>
  <si>
    <t>Do you support the reduction of council tax?</t>
  </si>
  <si>
    <t>NFN</t>
  </si>
  <si>
    <t>Do you support reducing parking charges?</t>
  </si>
  <si>
    <t>Strength of Vote (mean ave)</t>
  </si>
  <si>
    <t>Number of members who support the policy %</t>
  </si>
  <si>
    <t>Do you support an indoor/outdoor market?</t>
  </si>
  <si>
    <t>Do you support a price reduction for local people to enter The Pier</t>
  </si>
  <si>
    <t>Do you support Southend BID?</t>
  </si>
  <si>
    <t xml:space="preserve">Do you support a voluntary community skill sharing platform? </t>
  </si>
  <si>
    <t>Do you support a cruise ship at the end of The Pier?</t>
  </si>
  <si>
    <t>Should Southend retain grammar schools?</t>
  </si>
  <si>
    <t>Nicky Gilbert</t>
  </si>
  <si>
    <t>Yasmeen Bey</t>
  </si>
  <si>
    <t>Jess Fleming</t>
  </si>
  <si>
    <t>Brian Ayling</t>
  </si>
  <si>
    <t>Dee Curtis</t>
  </si>
  <si>
    <t>Kayleigh Burgess</t>
  </si>
  <si>
    <t>Would you be in favour of all grammar school places going to Southend citizens?</t>
  </si>
  <si>
    <t>Scott Rose</t>
  </si>
  <si>
    <t>Should the road in the high street be reinstated?</t>
  </si>
  <si>
    <t>Kevin Waller</t>
  </si>
  <si>
    <t>15.09.22</t>
  </si>
  <si>
    <t>03.01.23</t>
  </si>
  <si>
    <t>10.11.22</t>
  </si>
  <si>
    <t>Do you support the Council's proposal to move the Civic Centre into the Victoria Shopping Centre?</t>
  </si>
  <si>
    <t>Terry Fane</t>
  </si>
  <si>
    <t>With specific guidelines and restrictions, do you support allowing BBQs on the beach?</t>
  </si>
  <si>
    <t>Do you support the Council's new jet-ski restrictions?</t>
  </si>
  <si>
    <t>07.02.23</t>
  </si>
  <si>
    <t>Do you support sections of the beach for dog walking?</t>
  </si>
  <si>
    <t>Do you think the £575m Queensway development should be halted given the current financial instability of the developers?</t>
  </si>
  <si>
    <t>Do you supprt a public consultation to reinstate the road through the high street?</t>
  </si>
  <si>
    <t>Are you against £10m of tax payers reserve money going into the Seaway development?</t>
  </si>
  <si>
    <t>Linzi Arkas-Binder</t>
  </si>
  <si>
    <t>Do you support Southend Cricket Pavilion being re-built?</t>
  </si>
  <si>
    <t xml:space="preserve">Do you support the majority of grammar school places going to local people, with local defined by a set criteria? </t>
  </si>
  <si>
    <t>Are you against the Council's proposed 4.99% council tax increase?</t>
  </si>
  <si>
    <t>Are you against the council's proposed 10% increase in seafront parking</t>
  </si>
  <si>
    <t>Average Voting Record</t>
  </si>
  <si>
    <t>Are you against the 15-minute city?</t>
  </si>
  <si>
    <t>Helen Miller</t>
  </si>
  <si>
    <t>Deano Harris-Eckett</t>
  </si>
  <si>
    <t>Lee Clark</t>
  </si>
  <si>
    <t>Lorraine</t>
  </si>
  <si>
    <t>Bianca</t>
  </si>
  <si>
    <t>Ellen</t>
  </si>
  <si>
    <t>Carla</t>
  </si>
  <si>
    <t>Do you support protecting women's single-sex spaces?</t>
  </si>
  <si>
    <t>Are you against new parking charges in Chalkwell Park, Priory Park, Southchurch Park, Jones Memorial, Big Gunners and Belfairs Park?</t>
  </si>
  <si>
    <t>Jane Wilkes</t>
  </si>
  <si>
    <t>Debbie Pang</t>
  </si>
  <si>
    <t>Chris Dickens</t>
  </si>
  <si>
    <t>Sian Evans-Jack</t>
  </si>
  <si>
    <t>Lara Lawson</t>
  </si>
  <si>
    <t>Trevor</t>
  </si>
  <si>
    <t>Sarah</t>
  </si>
  <si>
    <t>Gary</t>
  </si>
  <si>
    <t>Robert</t>
  </si>
  <si>
    <t>Are you against charging for toilets?</t>
  </si>
  <si>
    <t>Are you against the council’s 10% increase in fees and charges?</t>
  </si>
  <si>
    <t>Max</t>
  </si>
  <si>
    <t>Sid (Lee)</t>
  </si>
  <si>
    <t>Are you against the council’s increase in rents?</t>
  </si>
  <si>
    <t>Do you support putting the street lights back up to 100%?</t>
  </si>
  <si>
    <t>Are you against tree-felling when the tree is healthy and the primary reason is development?</t>
  </si>
  <si>
    <t>Are you against the vehicle fines within 15-minute city concept?</t>
  </si>
  <si>
    <t>Do you support the council’s PSPO order on the seafront that gives powers to stop cruisers and others who participate in anti-social behaviour?</t>
  </si>
  <si>
    <t>Do you support the majority of grammar school places going to local people, with local defined by a set of criteria?</t>
  </si>
  <si>
    <t>Ingram</t>
  </si>
  <si>
    <t>Do you support a public consultation as what should go at the end of The Pier?</t>
  </si>
  <si>
    <t xml:space="preserve">Do you support the introduction of a local residents discount card for parking, shops and leisure activities?  </t>
  </si>
  <si>
    <t>Jason</t>
  </si>
  <si>
    <t>Adam</t>
  </si>
  <si>
    <t>Jolene Hills</t>
  </si>
  <si>
    <t>James Hills</t>
  </si>
  <si>
    <t>Gail Robertson</t>
  </si>
  <si>
    <t>Colleen</t>
  </si>
  <si>
    <t>Sandra</t>
  </si>
  <si>
    <t>Do you support the use of cash and card as methods of payment?</t>
  </si>
  <si>
    <t>Do you support 5G masts in residential areas? (A pass indicates the party are against this policy)</t>
  </si>
  <si>
    <t>Do you support the eviction of Jazz UK from the Beecroft Gallery? (A pass indicates the party are against this policy)</t>
  </si>
  <si>
    <t>Tris Bembridge</t>
  </si>
  <si>
    <t>Lee Houghton</t>
  </si>
  <si>
    <t>Do you support the Council's re-wilding policy?</t>
  </si>
  <si>
    <t>Do you support a re-wilding policy that pro-actively includes planting wild flower seeds?</t>
  </si>
  <si>
    <t>Where Southend holds a direct interest in a development (e.g. The Kursaal), do you support a set percentage of the development to be completed, reviewed case-by-case, in a specified period of time before measures are taken that include cancelling the contract?</t>
  </si>
  <si>
    <t>Armelle Bins</t>
  </si>
  <si>
    <t>Ian Maddison</t>
  </si>
  <si>
    <t>Mark Insull</t>
  </si>
  <si>
    <t>Lavinia</t>
  </si>
  <si>
    <t>Michael Palmer</t>
  </si>
  <si>
    <t>Sydney Hills</t>
  </si>
  <si>
    <t>Where Southend Holds a direct interest in a development, do you support the motion that all developers are required to have secured 100% of the funding?</t>
  </si>
  <si>
    <t>Where Southend holds a direct interest in a development, do you support the motion that all developers are required to be subjected to progress reviews with the potential consequence of losing the contract if they have failed to meet the minimum agreed terms?</t>
  </si>
  <si>
    <t>Do you oppose tree felling when there has already been a Tree Preservation Order set by the Council?</t>
  </si>
  <si>
    <t>Are you against the closure of ticket offices at train stations?</t>
  </si>
  <si>
    <t>Roma Patel</t>
  </si>
  <si>
    <t>John Robinson</t>
  </si>
  <si>
    <t>Are you against tree felling where it is possible to avoid?</t>
  </si>
  <si>
    <t>Do you support moving trees rather than felling them, where it is possible to do so?</t>
  </si>
  <si>
    <t>As a party we will uphold the legal obligations and human rights for residents who are classified with special education needs and disabilities.</t>
  </si>
  <si>
    <t>Are you against cycle lanes through the middle of boulevards?</t>
  </si>
  <si>
    <t>Do you support charging for the tennis courts in our parks that were previously free?</t>
  </si>
  <si>
    <t>Do you support female only toilets alongside gender neutral toilets?</t>
  </si>
  <si>
    <t>Do you support 'Quiet Streets'? (the result indicates unanimously against)</t>
  </si>
  <si>
    <t>Do you support proportional representation?</t>
  </si>
  <si>
    <t>Do you support devolution of power from central government, in principle, to Essex, Thurrock and Southend depending on the detail and consultation?</t>
  </si>
  <si>
    <t>We support dogs to be allowed on designated sections of the beach at specified times, outside peak times of the day, all year round.</t>
  </si>
  <si>
    <t>Do you support the current local election cycle of once per year with a third of Councillors up?</t>
  </si>
  <si>
    <t>Do you support Facial Recognition Technology?</t>
  </si>
  <si>
    <t>Mike Maynard</t>
  </si>
  <si>
    <t>Do you support retaining all jobs and services currently provided for by the council if assessed necessary?</t>
  </si>
  <si>
    <t>Do you support a review of the Executive Board’s remuneration with a view to reduce or freeze their pay?</t>
  </si>
  <si>
    <t>Abstained</t>
  </si>
  <si>
    <t>Do you support the reduction of remuneration packages of all new council employees?</t>
  </si>
  <si>
    <t>Do you support implementing voluntary remuneration reviews for all staff above 50K with executives doing the same?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</si>
</sst>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1"/>
      <color theme="1"/>
      <name val="Calibri"/>
      <family val="2"/>
      <scheme val="minor"/>
    </font>
  </fonts>
  <fills count="4">
    <fill>
      <patternFill patternType="none"/>
    </fill>
    <fill>
      <patternFill patternType="gray125"/>
    </fill>
    <fill>
      <patternFill patternType="solid">
        <fgColor rgb="FF00CC00"/>
        <bgColor indexed="64"/>
      </patternFill>
    </fill>
    <fill>
      <patternFill patternType="solid">
        <fgColor rgb="FFFF0000"/>
        <bgColor indexed="64"/>
      </patternFill>
    </fill>
  </fills>
  <borders count="1">
    <border>
      <left/>
      <right/>
      <top/>
      <bottom/>
      <diagonal/>
    </border>
  </borders>
  <cellStyleXfs count="2">
    <xf numFmtId="0" fontId="0" fillId="0" borderId="0"/>
    <xf numFmtId="9" fontId="4" fillId="0" borderId="0" applyFont="0" applyFill="0" applyBorder="0" applyAlignment="0" applyProtection="0"/>
  </cellStyleXfs>
  <cellXfs count="23">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3" borderId="0" xfId="0" applyFont="1" applyFill="1" applyAlignment="1">
      <alignment horizontal="center" vertical="center"/>
    </xf>
    <xf numFmtId="1" fontId="2" fillId="0" borderId="0" xfId="0" applyNumberFormat="1" applyFont="1" applyAlignment="1">
      <alignment horizontal="center" vertical="center"/>
    </xf>
    <xf numFmtId="1" fontId="0" fillId="0" borderId="0" xfId="0" applyNumberFormat="1"/>
    <xf numFmtId="1" fontId="0" fillId="0" borderId="0" xfId="0" applyNumberFormat="1" applyAlignment="1">
      <alignment horizontal="center" vertical="center"/>
    </xf>
    <xf numFmtId="9" fontId="2" fillId="0" borderId="0" xfId="0" applyNumberFormat="1" applyFont="1" applyAlignment="1">
      <alignment vertical="center"/>
    </xf>
    <xf numFmtId="9" fontId="2" fillId="0" borderId="0" xfId="0" applyNumberFormat="1" applyFont="1" applyAlignment="1">
      <alignment horizontal="center" vertical="center"/>
    </xf>
    <xf numFmtId="10" fontId="2" fillId="0" borderId="0" xfId="0" applyNumberFormat="1" applyFont="1" applyAlignment="1">
      <alignment vertical="center"/>
    </xf>
    <xf numFmtId="0" fontId="3" fillId="0" borderId="0" xfId="0" applyFont="1" applyAlignment="1">
      <alignment horizontal="center" vertical="center" wrapText="1"/>
    </xf>
    <xf numFmtId="9" fontId="2" fillId="0" borderId="0" xfId="1" applyFont="1" applyAlignment="1">
      <alignment vertical="center"/>
    </xf>
  </cellXfs>
  <cellStyles count="2">
    <cellStyle name="Normal" xfId="0" builtinId="0"/>
    <cellStyle name="Percent" xfId="1" builtinId="5"/>
  </cellStyles>
  <dxfs count="0"/>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O64"/>
  <sheetViews>
    <sheetView tabSelected="1" topLeftCell="A3" workbookViewId="0">
      <pane xSplit="2" topLeftCell="BM1" activePane="topRight" state="frozen"/>
      <selection pane="topRight" activeCell="BN6" sqref="BN6:BO6"/>
    </sheetView>
  </sheetViews>
  <sheetFormatPr defaultRowHeight="14.4" x14ac:dyDescent="0.3"/>
  <cols>
    <col min="2" max="2" width="40.77734375" customWidth="1"/>
    <col min="3" max="3" width="8.44140625" style="9" customWidth="1"/>
    <col min="4" max="4" width="2.109375" customWidth="1"/>
    <col min="5" max="15" width="11.88671875" style="1" customWidth="1"/>
    <col min="16" max="18" width="11.88671875" style="9" customWidth="1"/>
    <col min="19" max="19" width="11.88671875" style="1" customWidth="1"/>
    <col min="20" max="24" width="11.88671875" style="9" customWidth="1"/>
    <col min="28" max="31" width="11.88671875" style="9" customWidth="1"/>
    <col min="47" max="47" width="19.5546875" customWidth="1"/>
    <col min="48" max="48" width="16.44140625" customWidth="1"/>
    <col min="49" max="49" width="20.109375" customWidth="1"/>
    <col min="54" max="54" width="12.44140625" customWidth="1"/>
    <col min="55" max="55" width="12.6640625" customWidth="1"/>
    <col min="60" max="60" width="13.6640625" customWidth="1"/>
    <col min="61" max="61" width="13.88671875" customWidth="1"/>
    <col min="64" max="64" width="11.44140625" customWidth="1"/>
    <col min="65" max="65" width="11.21875" customWidth="1"/>
    <col min="66" max="66" width="9.5546875" customWidth="1"/>
  </cols>
  <sheetData>
    <row r="4" spans="1:67" x14ac:dyDescent="0.3">
      <c r="E4" s="1" t="s">
        <v>32</v>
      </c>
      <c r="F4" s="1" t="s">
        <v>32</v>
      </c>
      <c r="G4" s="1" t="s">
        <v>32</v>
      </c>
      <c r="H4" s="1" t="s">
        <v>34</v>
      </c>
      <c r="I4" s="1" t="s">
        <v>34</v>
      </c>
      <c r="J4" s="1" t="s">
        <v>34</v>
      </c>
      <c r="K4" s="1" t="s">
        <v>34</v>
      </c>
      <c r="L4" s="1" t="s">
        <v>34</v>
      </c>
      <c r="M4" s="1" t="s">
        <v>34</v>
      </c>
      <c r="N4" s="1" t="s">
        <v>34</v>
      </c>
      <c r="O4" s="1" t="s">
        <v>33</v>
      </c>
      <c r="P4" s="1" t="s">
        <v>33</v>
      </c>
      <c r="Q4" s="1" t="s">
        <v>33</v>
      </c>
      <c r="R4" s="1" t="s">
        <v>33</v>
      </c>
      <c r="S4" s="1" t="s">
        <v>33</v>
      </c>
      <c r="T4" s="1" t="s">
        <v>33</v>
      </c>
      <c r="U4" s="1" t="s">
        <v>33</v>
      </c>
      <c r="V4" s="1" t="s">
        <v>33</v>
      </c>
      <c r="W4" s="1" t="s">
        <v>33</v>
      </c>
      <c r="X4" s="1" t="s">
        <v>39</v>
      </c>
      <c r="Y4" s="1" t="s">
        <v>39</v>
      </c>
      <c r="Z4" s="1" t="s">
        <v>39</v>
      </c>
      <c r="AA4" s="1"/>
      <c r="AB4" s="1" t="s">
        <v>39</v>
      </c>
      <c r="AC4" s="1" t="s">
        <v>39</v>
      </c>
      <c r="AD4" s="1" t="s">
        <v>39</v>
      </c>
      <c r="AE4" s="1" t="s">
        <v>39</v>
      </c>
    </row>
    <row r="5" spans="1:67" s="2" customFormat="1" ht="252.6" customHeight="1" x14ac:dyDescent="0.3">
      <c r="B5" s="4"/>
      <c r="C5" s="6" t="s">
        <v>49</v>
      </c>
      <c r="D5" s="6"/>
      <c r="E5" s="6" t="s">
        <v>30</v>
      </c>
      <c r="F5" s="6" t="s">
        <v>28</v>
      </c>
      <c r="G5" s="6" t="s">
        <v>21</v>
      </c>
      <c r="H5" s="6" t="s">
        <v>35</v>
      </c>
      <c r="I5" s="6" t="s">
        <v>37</v>
      </c>
      <c r="J5" s="6" t="s">
        <v>37</v>
      </c>
      <c r="K5" s="6" t="s">
        <v>41</v>
      </c>
      <c r="L5" s="6" t="s">
        <v>42</v>
      </c>
      <c r="M5" s="6" t="s">
        <v>43</v>
      </c>
      <c r="N5" s="6" t="s">
        <v>45</v>
      </c>
      <c r="O5" s="6" t="s">
        <v>0</v>
      </c>
      <c r="P5" s="6" t="s">
        <v>8</v>
      </c>
      <c r="Q5" s="6" t="s">
        <v>11</v>
      </c>
      <c r="R5" s="6" t="s">
        <v>13</v>
      </c>
      <c r="S5" s="6" t="s">
        <v>16</v>
      </c>
      <c r="T5" s="6" t="s">
        <v>17</v>
      </c>
      <c r="U5" s="6" t="s">
        <v>18</v>
      </c>
      <c r="V5" s="6" t="s">
        <v>19</v>
      </c>
      <c r="W5" s="6" t="s">
        <v>20</v>
      </c>
      <c r="X5" s="6" t="s">
        <v>50</v>
      </c>
      <c r="Y5" s="6" t="s">
        <v>47</v>
      </c>
      <c r="Z5" s="6" t="s">
        <v>48</v>
      </c>
      <c r="AA5" s="6" t="s">
        <v>58</v>
      </c>
      <c r="AB5" s="6" t="s">
        <v>38</v>
      </c>
      <c r="AC5" s="6" t="s">
        <v>40</v>
      </c>
      <c r="AD5" s="6" t="s">
        <v>46</v>
      </c>
      <c r="AE5" s="6" t="s">
        <v>59</v>
      </c>
      <c r="AF5" s="6" t="s">
        <v>69</v>
      </c>
      <c r="AG5" s="6" t="s">
        <v>70</v>
      </c>
      <c r="AH5" s="6" t="s">
        <v>73</v>
      </c>
      <c r="AI5" s="6" t="s">
        <v>74</v>
      </c>
      <c r="AJ5" s="6" t="s">
        <v>75</v>
      </c>
      <c r="AK5" s="6" t="s">
        <v>76</v>
      </c>
      <c r="AL5" s="6" t="s">
        <v>77</v>
      </c>
      <c r="AM5" s="6" t="s">
        <v>78</v>
      </c>
      <c r="AN5" s="6" t="s">
        <v>80</v>
      </c>
      <c r="AO5" s="6" t="s">
        <v>81</v>
      </c>
      <c r="AP5" s="6" t="s">
        <v>90</v>
      </c>
      <c r="AQ5" s="6" t="s">
        <v>91</v>
      </c>
      <c r="AR5" s="6" t="s">
        <v>89</v>
      </c>
      <c r="AS5" s="6" t="s">
        <v>94</v>
      </c>
      <c r="AT5" s="6" t="s">
        <v>95</v>
      </c>
      <c r="AU5" s="21" t="s">
        <v>96</v>
      </c>
      <c r="AV5" s="21" t="s">
        <v>103</v>
      </c>
      <c r="AW5" s="21" t="s">
        <v>104</v>
      </c>
      <c r="AX5" s="21" t="s">
        <v>105</v>
      </c>
      <c r="AY5" s="21" t="s">
        <v>106</v>
      </c>
      <c r="AZ5" s="21" t="s">
        <v>109</v>
      </c>
      <c r="BA5" s="21" t="s">
        <v>110</v>
      </c>
      <c r="BB5" s="21" t="s">
        <v>111</v>
      </c>
      <c r="BC5" s="21" t="s">
        <v>112</v>
      </c>
      <c r="BD5" s="21" t="s">
        <v>113</v>
      </c>
      <c r="BE5" s="21" t="s">
        <v>115</v>
      </c>
      <c r="BF5" s="21" t="s">
        <v>114</v>
      </c>
      <c r="BG5" s="21" t="s">
        <v>116</v>
      </c>
      <c r="BH5" s="21" t="s">
        <v>117</v>
      </c>
      <c r="BI5" s="21" t="s">
        <v>118</v>
      </c>
      <c r="BJ5" s="21" t="s">
        <v>119</v>
      </c>
      <c r="BK5" s="21" t="s">
        <v>120</v>
      </c>
      <c r="BL5" s="21" t="s">
        <v>122</v>
      </c>
      <c r="BM5" s="21" t="s">
        <v>123</v>
      </c>
      <c r="BN5" s="21" t="s">
        <v>125</v>
      </c>
      <c r="BO5" s="21" t="s">
        <v>126</v>
      </c>
    </row>
    <row r="6" spans="1:67" s="7" customFormat="1" x14ac:dyDescent="0.3">
      <c r="B6" s="10" t="s">
        <v>9</v>
      </c>
      <c r="C6" s="6"/>
      <c r="D6" s="10"/>
      <c r="E6" s="14" t="s">
        <v>12</v>
      </c>
      <c r="F6" s="14" t="s">
        <v>12</v>
      </c>
      <c r="G6" s="14" t="s">
        <v>12</v>
      </c>
      <c r="H6" s="14" t="s">
        <v>12</v>
      </c>
      <c r="I6" s="12" t="s">
        <v>10</v>
      </c>
      <c r="J6" s="12" t="s">
        <v>10</v>
      </c>
      <c r="K6" s="12" t="s">
        <v>10</v>
      </c>
      <c r="L6" s="12" t="s">
        <v>10</v>
      </c>
      <c r="M6" s="12" t="s">
        <v>10</v>
      </c>
      <c r="N6" s="12" t="s">
        <v>10</v>
      </c>
      <c r="O6" s="12" t="s">
        <v>10</v>
      </c>
      <c r="P6" s="13" t="s">
        <v>10</v>
      </c>
      <c r="Q6" s="14" t="s">
        <v>12</v>
      </c>
      <c r="R6" s="14" t="s">
        <v>12</v>
      </c>
      <c r="S6" s="13" t="s">
        <v>10</v>
      </c>
      <c r="T6" s="13" t="s">
        <v>10</v>
      </c>
      <c r="U6" s="13" t="s">
        <v>10</v>
      </c>
      <c r="V6" s="13" t="s">
        <v>10</v>
      </c>
      <c r="W6" s="14" t="s">
        <v>12</v>
      </c>
      <c r="X6" s="14" t="s">
        <v>12</v>
      </c>
      <c r="Y6" s="14" t="s">
        <v>12</v>
      </c>
      <c r="Z6" s="14" t="s">
        <v>12</v>
      </c>
      <c r="AA6" s="14" t="s">
        <v>12</v>
      </c>
      <c r="AE6" s="13" t="s">
        <v>10</v>
      </c>
      <c r="AF6" s="14" t="s">
        <v>12</v>
      </c>
      <c r="AG6" s="13" t="s">
        <v>10</v>
      </c>
      <c r="AH6" s="13" t="s">
        <v>10</v>
      </c>
      <c r="AI6" s="14" t="s">
        <v>12</v>
      </c>
      <c r="AJ6" s="14" t="s">
        <v>12</v>
      </c>
      <c r="AK6" s="14" t="s">
        <v>12</v>
      </c>
      <c r="AL6" s="13" t="s">
        <v>10</v>
      </c>
      <c r="AM6" s="14" t="s">
        <v>12</v>
      </c>
      <c r="AN6" s="13" t="s">
        <v>10</v>
      </c>
      <c r="AO6" s="13" t="s">
        <v>10</v>
      </c>
      <c r="AP6" s="13" t="s">
        <v>10</v>
      </c>
      <c r="AQ6" s="13" t="s">
        <v>10</v>
      </c>
      <c r="AR6" s="13" t="s">
        <v>10</v>
      </c>
      <c r="AS6" s="14" t="s">
        <v>12</v>
      </c>
      <c r="AT6" s="14" t="s">
        <v>12</v>
      </c>
      <c r="AU6" s="13" t="s">
        <v>10</v>
      </c>
      <c r="AV6" s="13" t="s">
        <v>10</v>
      </c>
      <c r="AW6" s="14" t="s">
        <v>12</v>
      </c>
      <c r="AX6" s="14" t="s">
        <v>12</v>
      </c>
      <c r="AY6" s="13" t="s">
        <v>10</v>
      </c>
      <c r="AZ6" s="13" t="s">
        <v>10</v>
      </c>
      <c r="BA6" s="14" t="s">
        <v>12</v>
      </c>
      <c r="BB6" s="13" t="s">
        <v>10</v>
      </c>
      <c r="BC6" s="13" t="s">
        <v>10</v>
      </c>
      <c r="BD6" s="14" t="s">
        <v>12</v>
      </c>
      <c r="BE6" s="13" t="s">
        <v>10</v>
      </c>
      <c r="BF6" s="14" t="s">
        <v>12</v>
      </c>
      <c r="BG6" s="14" t="s">
        <v>12</v>
      </c>
      <c r="BH6" s="13" t="s">
        <v>10</v>
      </c>
      <c r="BI6" s="13" t="s">
        <v>10</v>
      </c>
      <c r="BJ6" s="14" t="s">
        <v>12</v>
      </c>
      <c r="BK6" s="14" t="s">
        <v>12</v>
      </c>
      <c r="BL6" s="14" t="s">
        <v>12</v>
      </c>
      <c r="BM6" s="13" t="s">
        <v>10</v>
      </c>
      <c r="BN6" s="13" t="s">
        <v>10</v>
      </c>
      <c r="BO6" s="13" t="s">
        <v>10</v>
      </c>
    </row>
    <row r="7" spans="1:67" s="7" customFormat="1" ht="22.2" customHeight="1" x14ac:dyDescent="0.3">
      <c r="B7" s="10" t="s">
        <v>15</v>
      </c>
      <c r="C7" s="6"/>
      <c r="D7" s="10"/>
      <c r="E7" s="15">
        <f>6/11*100</f>
        <v>54.54545454545454</v>
      </c>
      <c r="F7" s="15">
        <f>7/11*100</f>
        <v>63.636363636363633</v>
      </c>
      <c r="G7" s="15">
        <f>4/8*100</f>
        <v>50</v>
      </c>
      <c r="H7" s="15">
        <f>2/7*100</f>
        <v>28.571428571428569</v>
      </c>
      <c r="I7" s="15">
        <f>7/7*100</f>
        <v>100</v>
      </c>
      <c r="J7" s="15">
        <f>7/7*100</f>
        <v>100</v>
      </c>
      <c r="K7" s="15">
        <f>7/7*100</f>
        <v>100</v>
      </c>
      <c r="L7" s="15">
        <f>9/9*100</f>
        <v>100</v>
      </c>
      <c r="M7" s="15">
        <f>11/11*100</f>
        <v>100</v>
      </c>
      <c r="N7" s="15">
        <f>11/11*100</f>
        <v>100</v>
      </c>
      <c r="O7" s="8">
        <f>8/8*100</f>
        <v>100</v>
      </c>
      <c r="P7" s="8">
        <f>7/7*100</f>
        <v>100</v>
      </c>
      <c r="Q7" s="15">
        <f>4/7*100</f>
        <v>57.142857142857139</v>
      </c>
      <c r="R7" s="15">
        <f>5/7*100</f>
        <v>71.428571428571431</v>
      </c>
      <c r="S7" s="8">
        <f>8/8*100</f>
        <v>100</v>
      </c>
      <c r="T7" s="8">
        <f>7/7*100</f>
        <v>100</v>
      </c>
      <c r="U7" s="8">
        <f>7/7*100</f>
        <v>100</v>
      </c>
      <c r="V7" s="8">
        <f>8/8*100</f>
        <v>100</v>
      </c>
      <c r="W7" s="8">
        <f>4/8*100</f>
        <v>50</v>
      </c>
      <c r="X7" s="15">
        <f>17/18*100</f>
        <v>94.444444444444443</v>
      </c>
      <c r="Y7" s="15">
        <f>13/18*100</f>
        <v>72.222222222222214</v>
      </c>
      <c r="Z7" s="15">
        <f>12/17*100</f>
        <v>70.588235294117652</v>
      </c>
      <c r="AA7" s="15">
        <f>7/19*100</f>
        <v>36.84210526315789</v>
      </c>
      <c r="AB7" s="8"/>
      <c r="AC7" s="8"/>
      <c r="AD7" s="8"/>
      <c r="AE7" s="19">
        <v>1</v>
      </c>
      <c r="AF7" s="18">
        <v>0.9</v>
      </c>
      <c r="AG7" s="18">
        <v>1</v>
      </c>
      <c r="AH7" s="18">
        <v>1</v>
      </c>
      <c r="AI7" s="18">
        <v>0.5</v>
      </c>
      <c r="AJ7" s="18">
        <v>0.9</v>
      </c>
      <c r="AK7" s="18">
        <v>0.9</v>
      </c>
      <c r="AL7" s="20">
        <v>1</v>
      </c>
      <c r="AM7" s="18">
        <v>0.9</v>
      </c>
      <c r="AN7" s="18">
        <v>1</v>
      </c>
      <c r="AO7" s="18">
        <v>1</v>
      </c>
      <c r="AP7" s="18">
        <v>0</v>
      </c>
      <c r="AQ7" s="18">
        <v>0</v>
      </c>
      <c r="AR7" s="18">
        <v>1</v>
      </c>
      <c r="AS7" s="18">
        <v>0.66</v>
      </c>
      <c r="AT7" s="7">
        <f>14/15*100</f>
        <v>93.333333333333329</v>
      </c>
      <c r="AU7" s="18">
        <v>1</v>
      </c>
      <c r="AV7" s="18">
        <v>1</v>
      </c>
      <c r="AW7" s="18">
        <v>0.75</v>
      </c>
      <c r="AX7" s="18">
        <v>0.5</v>
      </c>
      <c r="AY7" s="18">
        <v>1</v>
      </c>
      <c r="AZ7" s="18">
        <v>1</v>
      </c>
      <c r="BA7" s="22">
        <f>6/7</f>
        <v>0.8571428571428571</v>
      </c>
      <c r="BB7" s="18">
        <v>1</v>
      </c>
      <c r="BC7" s="18">
        <v>1</v>
      </c>
      <c r="BD7" s="22">
        <f>3/7</f>
        <v>0.42857142857142855</v>
      </c>
      <c r="BE7" s="18">
        <v>0</v>
      </c>
      <c r="BF7" s="18">
        <v>0.86</v>
      </c>
      <c r="BG7" s="18">
        <v>0.28999999999999998</v>
      </c>
      <c r="BH7" s="18">
        <v>1</v>
      </c>
      <c r="BI7" s="18">
        <v>1</v>
      </c>
      <c r="BJ7" s="18">
        <v>0.89</v>
      </c>
      <c r="BK7" s="18">
        <v>0.25</v>
      </c>
      <c r="BL7" s="18">
        <v>0.75</v>
      </c>
      <c r="BM7" s="18">
        <v>1</v>
      </c>
      <c r="BN7" s="18">
        <v>1</v>
      </c>
      <c r="BO7" s="18">
        <v>1</v>
      </c>
    </row>
    <row r="8" spans="1:67" s="7" customFormat="1" ht="22.2" customHeight="1" x14ac:dyDescent="0.3">
      <c r="B8" s="10" t="s">
        <v>14</v>
      </c>
      <c r="C8" s="6"/>
      <c r="D8" s="10"/>
      <c r="E8" s="11">
        <f>AVERAGE(E10:E35)</f>
        <v>63</v>
      </c>
      <c r="F8" s="11">
        <f>AVERAGE(F10:F35)</f>
        <v>76.727272727272734</v>
      </c>
      <c r="G8" s="11">
        <f>AVERAGE(G10:G35)</f>
        <v>63.272727272727273</v>
      </c>
      <c r="H8" s="11">
        <f>AVERAGE(H10:H35)</f>
        <v>37.142857142857146</v>
      </c>
      <c r="I8" s="11">
        <f>AVERAGE(I10:I35)</f>
        <v>100</v>
      </c>
      <c r="J8" s="11">
        <f>AVERAGE(J10:J35)</f>
        <v>100</v>
      </c>
      <c r="K8" s="11">
        <f>AVERAGE(K10:K35)</f>
        <v>100</v>
      </c>
      <c r="L8" s="11">
        <f>AVERAGE(L10:L35)</f>
        <v>94.444444444444443</v>
      </c>
      <c r="M8" s="11">
        <f>AVERAGE(M10:M35)</f>
        <v>100</v>
      </c>
      <c r="N8" s="11">
        <f>AVERAGE(N10:N35)</f>
        <v>100</v>
      </c>
      <c r="O8" s="11">
        <f>AVERAGE(O10:O25)</f>
        <v>95</v>
      </c>
      <c r="P8" s="11">
        <f>AVERAGE(P10:P25)</f>
        <v>82.666666666666671</v>
      </c>
      <c r="Q8" s="11">
        <f>AVERAGE(Q10:Q25)</f>
        <v>56.285714285714285</v>
      </c>
      <c r="R8" s="11">
        <f>AVERAGE(R10:R25)</f>
        <v>58.833333333333336</v>
      </c>
      <c r="S8" s="11">
        <f>AVERAGE(S10:S25)</f>
        <v>99.857142857142861</v>
      </c>
      <c r="T8" s="11">
        <f>AVERAGE(T10:T25)</f>
        <v>78.833333333333329</v>
      </c>
      <c r="U8" s="11">
        <f>AVERAGE(U10:U25)</f>
        <v>66.142857142857139</v>
      </c>
      <c r="V8" s="11">
        <f>AVERAGE(V10:V25)</f>
        <v>97.142857142857139</v>
      </c>
      <c r="W8" s="11">
        <f>AVERAGE(W10:W25)</f>
        <v>55.285714285714285</v>
      </c>
      <c r="X8" s="11">
        <f>AVERAGE(X10:X41)</f>
        <v>92.058823529411768</v>
      </c>
      <c r="Y8" s="11">
        <f>AVERAGE(Y10:Y41)</f>
        <v>74.055555555555557</v>
      </c>
      <c r="Z8" s="11">
        <f>AVERAGE(Z10:Z41)</f>
        <v>76.666666666666671</v>
      </c>
      <c r="AA8" s="11">
        <f>AVERAGE(AA10:AA41)</f>
        <v>57.230769230769234</v>
      </c>
      <c r="AB8" s="11" t="e">
        <f>AVERAGE(AB10:AB16)</f>
        <v>#DIV/0!</v>
      </c>
      <c r="AC8" s="11" t="e">
        <f>AVERAGE(AC10:AC16)</f>
        <v>#DIV/0!</v>
      </c>
      <c r="AD8" s="11" t="e">
        <f>AVERAGE(AD10:AD16)</f>
        <v>#DIV/0!</v>
      </c>
      <c r="AE8" s="19">
        <v>1</v>
      </c>
      <c r="AF8" s="18">
        <v>0.84</v>
      </c>
      <c r="AG8" s="18">
        <v>0.96</v>
      </c>
      <c r="AH8" s="18">
        <v>0.98</v>
      </c>
      <c r="AI8" s="18">
        <v>0.64</v>
      </c>
      <c r="AJ8" s="18">
        <v>0.67</v>
      </c>
      <c r="AK8" s="18">
        <v>0.92</v>
      </c>
      <c r="AL8" s="20">
        <v>1.2999999999999999E-2</v>
      </c>
      <c r="AM8" s="18">
        <v>0.72</v>
      </c>
      <c r="AN8" s="18">
        <v>0.98</v>
      </c>
      <c r="AO8" s="18">
        <v>0.93</v>
      </c>
      <c r="AP8" s="20">
        <v>4.9000000000000002E-2</v>
      </c>
      <c r="AQ8" s="18">
        <v>0.05</v>
      </c>
      <c r="AR8" s="18">
        <v>0.81</v>
      </c>
      <c r="AS8" s="18">
        <v>0.54</v>
      </c>
      <c r="AT8" s="18">
        <v>0.81</v>
      </c>
      <c r="AU8" s="18">
        <v>0.84</v>
      </c>
      <c r="AV8" s="18">
        <v>0.98</v>
      </c>
      <c r="AW8" s="18">
        <v>0.83</v>
      </c>
      <c r="AX8" s="18">
        <v>0.7</v>
      </c>
      <c r="AY8" s="18">
        <v>0.94</v>
      </c>
      <c r="AZ8" s="18">
        <v>1</v>
      </c>
      <c r="BA8" s="18">
        <v>0.73</v>
      </c>
      <c r="BB8" s="18">
        <v>1</v>
      </c>
      <c r="BC8" s="18">
        <v>1</v>
      </c>
      <c r="BD8" s="18">
        <v>0.49</v>
      </c>
      <c r="BE8" s="18">
        <v>0.01</v>
      </c>
      <c r="BF8" s="18">
        <v>0.77</v>
      </c>
      <c r="BG8" s="18">
        <v>0.38</v>
      </c>
      <c r="BH8" s="18">
        <v>0.79</v>
      </c>
      <c r="BI8" s="18">
        <v>0.97</v>
      </c>
      <c r="BJ8" s="18">
        <v>0.85</v>
      </c>
      <c r="BK8" s="18">
        <v>0.27</v>
      </c>
      <c r="BL8" s="18">
        <v>0.79</v>
      </c>
      <c r="BM8" s="18">
        <v>0.95</v>
      </c>
      <c r="BN8" s="18">
        <v>0.92</v>
      </c>
      <c r="BO8" s="18">
        <v>0.89</v>
      </c>
    </row>
    <row r="9" spans="1:67" s="2" customFormat="1" x14ac:dyDescent="0.3">
      <c r="B9" s="4"/>
      <c r="C9" s="6"/>
      <c r="D9" s="4"/>
      <c r="E9" s="3"/>
      <c r="F9" s="3"/>
      <c r="G9" s="3"/>
      <c r="H9" s="3"/>
      <c r="I9" s="3"/>
      <c r="J9" s="3"/>
      <c r="K9" s="3"/>
      <c r="L9" s="3"/>
      <c r="M9" s="3"/>
      <c r="N9" s="3"/>
      <c r="O9" s="3"/>
      <c r="P9" s="8"/>
      <c r="Q9" s="8"/>
      <c r="R9" s="8"/>
      <c r="S9" s="5"/>
      <c r="T9" s="8"/>
      <c r="U9" s="8"/>
      <c r="V9" s="8"/>
      <c r="W9" s="8"/>
      <c r="X9" s="8"/>
      <c r="AB9" s="8"/>
      <c r="AC9" s="8"/>
      <c r="AD9" s="8"/>
      <c r="AE9" s="8"/>
    </row>
    <row r="10" spans="1:67" x14ac:dyDescent="0.3">
      <c r="A10">
        <v>1</v>
      </c>
      <c r="B10" t="s">
        <v>1</v>
      </c>
      <c r="C10" s="17">
        <f>AVERAGE(E10:Z10)</f>
        <v>90.772727272727266</v>
      </c>
      <c r="D10" s="16"/>
      <c r="E10" s="1">
        <v>100</v>
      </c>
      <c r="F10" s="1">
        <v>99</v>
      </c>
      <c r="G10" s="1">
        <v>85</v>
      </c>
      <c r="H10" s="1">
        <v>49</v>
      </c>
      <c r="I10" s="1">
        <v>100</v>
      </c>
      <c r="J10" s="1">
        <v>100</v>
      </c>
      <c r="K10" s="1">
        <v>100</v>
      </c>
      <c r="L10" s="1">
        <v>100</v>
      </c>
      <c r="M10" s="1">
        <v>100</v>
      </c>
      <c r="N10" s="1">
        <v>100</v>
      </c>
      <c r="O10" s="1">
        <v>100</v>
      </c>
      <c r="P10" s="9">
        <v>100</v>
      </c>
      <c r="Q10" s="9">
        <v>85</v>
      </c>
      <c r="R10" s="9">
        <v>90</v>
      </c>
      <c r="S10" s="1">
        <v>100</v>
      </c>
      <c r="T10" s="9">
        <v>90</v>
      </c>
      <c r="U10" s="9">
        <v>60</v>
      </c>
      <c r="V10" s="9">
        <v>100</v>
      </c>
      <c r="W10" s="9">
        <v>49</v>
      </c>
      <c r="X10" s="9">
        <v>100</v>
      </c>
      <c r="Y10" s="9">
        <v>90</v>
      </c>
      <c r="Z10" s="9">
        <v>100</v>
      </c>
      <c r="AA10" s="9"/>
      <c r="AE10" s="9">
        <v>100</v>
      </c>
      <c r="AF10">
        <v>100</v>
      </c>
      <c r="AG10">
        <v>100</v>
      </c>
      <c r="AH10" s="9">
        <v>100</v>
      </c>
      <c r="AI10" s="9">
        <v>100</v>
      </c>
      <c r="AJ10" s="9">
        <v>100</v>
      </c>
      <c r="AK10" s="9">
        <v>100</v>
      </c>
      <c r="AL10" s="9">
        <v>2</v>
      </c>
      <c r="AM10" s="9">
        <v>100</v>
      </c>
      <c r="AN10" s="9">
        <v>100</v>
      </c>
      <c r="AO10" s="9">
        <v>100</v>
      </c>
      <c r="AP10" s="9">
        <v>1</v>
      </c>
      <c r="AQ10" s="9">
        <v>1</v>
      </c>
      <c r="AR10" s="9">
        <v>100</v>
      </c>
      <c r="AS10" s="9">
        <v>49</v>
      </c>
      <c r="AT10" s="9">
        <v>100</v>
      </c>
      <c r="AU10" s="9">
        <v>90</v>
      </c>
      <c r="AV10" s="9">
        <v>90</v>
      </c>
      <c r="AW10" s="9">
        <v>49</v>
      </c>
      <c r="AX10" s="9">
        <v>49</v>
      </c>
      <c r="AY10" s="9">
        <v>100</v>
      </c>
      <c r="AZ10" s="9">
        <v>100</v>
      </c>
      <c r="BA10" s="9">
        <v>50</v>
      </c>
      <c r="BB10" s="9">
        <v>100</v>
      </c>
      <c r="BC10" s="9">
        <v>100</v>
      </c>
      <c r="BD10" s="9">
        <v>10</v>
      </c>
      <c r="BE10" s="9">
        <v>1</v>
      </c>
      <c r="BF10" s="9">
        <v>90</v>
      </c>
      <c r="BG10" s="9">
        <v>50</v>
      </c>
      <c r="BH10" s="9">
        <v>100</v>
      </c>
      <c r="BI10" s="9">
        <v>100</v>
      </c>
      <c r="BJ10" s="9">
        <v>100</v>
      </c>
      <c r="BK10" s="9">
        <v>1</v>
      </c>
      <c r="BL10" s="9">
        <v>75</v>
      </c>
      <c r="BM10" s="9">
        <v>100</v>
      </c>
      <c r="BN10" s="9">
        <v>100</v>
      </c>
      <c r="BO10" s="9">
        <v>90</v>
      </c>
    </row>
    <row r="11" spans="1:67" x14ac:dyDescent="0.3">
      <c r="A11">
        <v>2</v>
      </c>
      <c r="B11" t="s">
        <v>2</v>
      </c>
      <c r="C11" s="17">
        <f>AVERAGE(E11:Z11)</f>
        <v>63.090909090909093</v>
      </c>
      <c r="D11" s="16"/>
      <c r="E11" s="1">
        <v>10</v>
      </c>
      <c r="F11" s="1">
        <v>45</v>
      </c>
      <c r="G11" s="1">
        <v>15</v>
      </c>
      <c r="H11" s="1">
        <v>60</v>
      </c>
      <c r="I11" s="1">
        <v>100</v>
      </c>
      <c r="J11" s="1">
        <v>100</v>
      </c>
      <c r="K11" s="1">
        <v>100</v>
      </c>
      <c r="L11" s="1">
        <v>50</v>
      </c>
      <c r="M11" s="1">
        <v>100</v>
      </c>
      <c r="N11" s="1">
        <v>100</v>
      </c>
      <c r="O11" s="1">
        <v>95</v>
      </c>
      <c r="P11" s="9">
        <v>52</v>
      </c>
      <c r="Q11" s="9">
        <v>25</v>
      </c>
      <c r="R11" s="9">
        <v>28</v>
      </c>
      <c r="S11" s="1">
        <v>100</v>
      </c>
      <c r="T11" s="9">
        <v>73</v>
      </c>
      <c r="U11" s="9">
        <v>63</v>
      </c>
      <c r="V11" s="9">
        <v>100</v>
      </c>
      <c r="W11" s="9">
        <v>49</v>
      </c>
      <c r="X11" s="9">
        <v>40</v>
      </c>
      <c r="Y11" s="9">
        <v>48</v>
      </c>
      <c r="Z11" s="9">
        <v>35</v>
      </c>
      <c r="AA11" s="9">
        <v>20</v>
      </c>
      <c r="AE11" s="9">
        <v>100</v>
      </c>
      <c r="AF11">
        <v>100</v>
      </c>
      <c r="AG11">
        <v>100</v>
      </c>
      <c r="AH11" s="9">
        <v>100</v>
      </c>
      <c r="AI11" s="9">
        <v>100</v>
      </c>
      <c r="AJ11" s="9">
        <v>50</v>
      </c>
      <c r="AK11" s="9">
        <v>40</v>
      </c>
      <c r="AL11" s="9">
        <v>3</v>
      </c>
      <c r="AM11" s="9">
        <v>25</v>
      </c>
      <c r="AN11" s="9">
        <v>100</v>
      </c>
      <c r="AO11" s="9">
        <v>93</v>
      </c>
      <c r="AR11" s="9">
        <v>53</v>
      </c>
      <c r="AS11" s="9">
        <v>58</v>
      </c>
      <c r="AT11" s="9">
        <v>78</v>
      </c>
      <c r="AU11" s="9">
        <v>85</v>
      </c>
      <c r="AV11" s="9">
        <v>97</v>
      </c>
      <c r="AW11" s="9">
        <v>49</v>
      </c>
      <c r="AX11" s="9">
        <v>49</v>
      </c>
      <c r="BH11">
        <v>87</v>
      </c>
      <c r="BI11">
        <v>85</v>
      </c>
      <c r="BJ11">
        <v>30</v>
      </c>
      <c r="BK11">
        <v>50</v>
      </c>
      <c r="BL11">
        <v>30</v>
      </c>
      <c r="BM11" t="s">
        <v>124</v>
      </c>
      <c r="BN11">
        <v>90</v>
      </c>
      <c r="BO11" t="s">
        <v>124</v>
      </c>
    </row>
    <row r="12" spans="1:67" x14ac:dyDescent="0.3">
      <c r="A12">
        <v>3</v>
      </c>
      <c r="B12" t="s">
        <v>5</v>
      </c>
      <c r="C12" s="17">
        <f>AVERAGE(E12:Z12)</f>
        <v>90.315789473684205</v>
      </c>
      <c r="D12" s="16"/>
      <c r="E12" s="1">
        <v>100</v>
      </c>
      <c r="F12" s="1">
        <v>100</v>
      </c>
      <c r="G12" s="1">
        <v>85</v>
      </c>
      <c r="H12" s="1">
        <v>1</v>
      </c>
      <c r="I12" s="1">
        <v>100</v>
      </c>
      <c r="J12" s="1">
        <v>100</v>
      </c>
      <c r="K12" s="1">
        <v>100</v>
      </c>
      <c r="L12" s="1">
        <v>100</v>
      </c>
      <c r="M12" s="1">
        <v>100</v>
      </c>
      <c r="N12" s="1">
        <v>100</v>
      </c>
      <c r="O12" s="1">
        <v>100</v>
      </c>
      <c r="Q12" s="9">
        <v>75</v>
      </c>
      <c r="S12" s="1">
        <v>100</v>
      </c>
      <c r="T12" s="9">
        <v>100</v>
      </c>
      <c r="U12" s="9">
        <v>70</v>
      </c>
      <c r="V12" s="9">
        <v>95</v>
      </c>
      <c r="W12" s="9">
        <v>100</v>
      </c>
      <c r="X12" s="9">
        <v>100</v>
      </c>
      <c r="Y12" s="9">
        <v>90</v>
      </c>
      <c r="AA12" s="9">
        <v>1</v>
      </c>
      <c r="AE12" s="9">
        <v>100</v>
      </c>
      <c r="AF12">
        <v>90</v>
      </c>
      <c r="AG12">
        <v>100</v>
      </c>
      <c r="AH12" s="9">
        <v>100</v>
      </c>
      <c r="AI12" s="9">
        <v>40</v>
      </c>
      <c r="AJ12" s="9">
        <v>50</v>
      </c>
      <c r="AK12" s="9">
        <v>100</v>
      </c>
      <c r="AL12" s="9">
        <v>1</v>
      </c>
      <c r="AM12" s="9">
        <v>100</v>
      </c>
      <c r="AN12" s="9">
        <v>100</v>
      </c>
      <c r="AO12" s="9">
        <v>100</v>
      </c>
      <c r="AR12" s="9">
        <v>75</v>
      </c>
      <c r="AS12" s="9">
        <v>75</v>
      </c>
      <c r="AT12" s="9">
        <v>100</v>
      </c>
      <c r="AU12" s="9">
        <v>100</v>
      </c>
      <c r="AV12" s="9">
        <v>100</v>
      </c>
      <c r="AW12" s="9">
        <v>100</v>
      </c>
      <c r="AX12" s="9">
        <v>100</v>
      </c>
      <c r="AY12" s="9">
        <v>50</v>
      </c>
      <c r="AZ12" s="9">
        <v>100</v>
      </c>
      <c r="BA12" s="9">
        <v>100</v>
      </c>
      <c r="BB12" s="9">
        <v>100</v>
      </c>
      <c r="BC12" s="9">
        <v>100</v>
      </c>
      <c r="BD12" s="9">
        <v>1</v>
      </c>
      <c r="BE12" s="9">
        <v>1</v>
      </c>
      <c r="BF12" s="9">
        <v>50</v>
      </c>
      <c r="BG12" s="9">
        <v>49</v>
      </c>
      <c r="BH12" s="9">
        <v>50</v>
      </c>
      <c r="BI12" s="9">
        <v>100</v>
      </c>
      <c r="BJ12" s="9">
        <v>100</v>
      </c>
      <c r="BK12" s="9">
        <v>1</v>
      </c>
      <c r="BL12" s="9">
        <v>100</v>
      </c>
      <c r="BM12" s="9">
        <v>100</v>
      </c>
      <c r="BN12" s="9">
        <v>100</v>
      </c>
    </row>
    <row r="13" spans="1:67" x14ac:dyDescent="0.3">
      <c r="A13">
        <v>4</v>
      </c>
      <c r="B13" t="s">
        <v>3</v>
      </c>
      <c r="C13" s="17">
        <f t="shared" ref="C13:C41" si="0">AVERAGE(E13:Z13)</f>
        <v>78.590909090909093</v>
      </c>
      <c r="D13" s="16"/>
      <c r="E13" s="1">
        <v>85</v>
      </c>
      <c r="F13" s="1">
        <v>100</v>
      </c>
      <c r="G13" s="1">
        <v>30</v>
      </c>
      <c r="H13" s="1">
        <v>60</v>
      </c>
      <c r="I13" s="1">
        <v>100</v>
      </c>
      <c r="J13" s="1">
        <v>100</v>
      </c>
      <c r="K13" s="1">
        <v>100</v>
      </c>
      <c r="L13" s="1">
        <v>100</v>
      </c>
      <c r="M13" s="1">
        <v>100</v>
      </c>
      <c r="N13" s="1">
        <v>100</v>
      </c>
      <c r="O13" s="1">
        <v>90</v>
      </c>
      <c r="P13" s="9">
        <v>99</v>
      </c>
      <c r="Q13" s="9">
        <v>35</v>
      </c>
      <c r="R13" s="9">
        <v>50</v>
      </c>
      <c r="S13" s="1">
        <v>100</v>
      </c>
      <c r="T13" s="9">
        <v>70</v>
      </c>
      <c r="U13" s="9">
        <v>70</v>
      </c>
      <c r="V13" s="9">
        <v>100</v>
      </c>
      <c r="W13" s="9">
        <v>60</v>
      </c>
      <c r="X13" s="9">
        <v>100</v>
      </c>
      <c r="Y13" s="9">
        <v>40</v>
      </c>
      <c r="Z13" s="9">
        <v>40</v>
      </c>
      <c r="AA13" s="9"/>
      <c r="AE13" s="9">
        <v>100</v>
      </c>
      <c r="AF13">
        <v>85</v>
      </c>
      <c r="AG13">
        <v>95</v>
      </c>
      <c r="AH13" s="9">
        <v>100</v>
      </c>
      <c r="AI13" s="9">
        <v>49</v>
      </c>
      <c r="AJ13" s="9">
        <v>50</v>
      </c>
      <c r="AK13" s="9">
        <v>100</v>
      </c>
      <c r="AL13" s="9">
        <v>1</v>
      </c>
      <c r="AM13" s="9">
        <v>90</v>
      </c>
      <c r="AN13" s="9">
        <v>100</v>
      </c>
      <c r="AO13" s="9">
        <v>100</v>
      </c>
      <c r="AP13" s="9">
        <v>1</v>
      </c>
      <c r="AQ13" s="9">
        <v>5</v>
      </c>
      <c r="AR13" s="9">
        <v>75</v>
      </c>
      <c r="AS13" s="9">
        <v>50</v>
      </c>
      <c r="AT13" s="9">
        <v>100</v>
      </c>
      <c r="AU13" s="9">
        <v>90</v>
      </c>
      <c r="AV13" s="9">
        <v>100</v>
      </c>
      <c r="AW13" s="9">
        <v>49</v>
      </c>
      <c r="AX13" s="9">
        <v>40</v>
      </c>
      <c r="BH13">
        <v>100</v>
      </c>
      <c r="BI13">
        <v>100</v>
      </c>
      <c r="BJ13">
        <v>100</v>
      </c>
      <c r="BK13">
        <v>49</v>
      </c>
      <c r="BL13">
        <v>49</v>
      </c>
      <c r="BM13">
        <v>100</v>
      </c>
      <c r="BN13">
        <v>70</v>
      </c>
      <c r="BO13">
        <v>80</v>
      </c>
    </row>
    <row r="14" spans="1:67" x14ac:dyDescent="0.3">
      <c r="A14">
        <v>5</v>
      </c>
      <c r="B14" t="s">
        <v>4</v>
      </c>
      <c r="C14" s="17">
        <f t="shared" si="0"/>
        <v>71.916666666666671</v>
      </c>
      <c r="D14" s="16"/>
      <c r="O14" s="1">
        <v>90</v>
      </c>
      <c r="P14" s="9">
        <v>80</v>
      </c>
      <c r="Q14" s="9">
        <v>49</v>
      </c>
      <c r="R14" s="9">
        <v>80</v>
      </c>
      <c r="S14" s="1">
        <v>100</v>
      </c>
      <c r="T14" s="9">
        <v>50</v>
      </c>
      <c r="U14" s="9">
        <v>65</v>
      </c>
      <c r="V14" s="9">
        <v>100</v>
      </c>
      <c r="W14" s="9">
        <v>49</v>
      </c>
      <c r="X14" s="9">
        <v>80</v>
      </c>
      <c r="Y14" s="9">
        <v>80</v>
      </c>
      <c r="Z14" s="9">
        <v>40</v>
      </c>
      <c r="AA14" s="9">
        <v>49</v>
      </c>
      <c r="AE14" s="9">
        <v>100</v>
      </c>
      <c r="AF14">
        <v>45</v>
      </c>
      <c r="AG14">
        <v>90</v>
      </c>
      <c r="AH14" s="9">
        <v>90</v>
      </c>
      <c r="AI14" s="9">
        <v>49</v>
      </c>
      <c r="AJ14" s="9">
        <v>50</v>
      </c>
      <c r="AK14" s="9">
        <v>80</v>
      </c>
      <c r="AL14" s="9">
        <v>1</v>
      </c>
      <c r="AM14" s="9">
        <v>55</v>
      </c>
      <c r="AN14" s="9">
        <v>100</v>
      </c>
      <c r="AO14" s="9">
        <v>100</v>
      </c>
      <c r="AR14" s="9">
        <v>80</v>
      </c>
      <c r="AS14" s="9">
        <v>50</v>
      </c>
      <c r="AT14" s="9">
        <v>100</v>
      </c>
    </row>
    <row r="15" spans="1:67" x14ac:dyDescent="0.3">
      <c r="A15">
        <v>6</v>
      </c>
      <c r="B15" t="s">
        <v>6</v>
      </c>
      <c r="C15" s="17">
        <f t="shared" si="0"/>
        <v>75.055555555555557</v>
      </c>
      <c r="D15" s="16"/>
      <c r="H15" s="1">
        <v>1</v>
      </c>
      <c r="I15" s="1">
        <v>100</v>
      </c>
      <c r="J15" s="1">
        <v>100</v>
      </c>
      <c r="K15" s="1">
        <v>100</v>
      </c>
      <c r="L15" s="1">
        <v>100</v>
      </c>
      <c r="M15" s="1">
        <v>100</v>
      </c>
      <c r="N15" s="1">
        <v>100</v>
      </c>
      <c r="O15" s="1">
        <v>90</v>
      </c>
      <c r="P15" s="9">
        <v>95</v>
      </c>
      <c r="Q15" s="9">
        <v>65</v>
      </c>
      <c r="R15" s="9">
        <v>20</v>
      </c>
      <c r="S15" s="1">
        <v>100</v>
      </c>
      <c r="U15" s="9">
        <v>65</v>
      </c>
      <c r="V15" s="9">
        <v>95</v>
      </c>
      <c r="W15" s="9">
        <v>30</v>
      </c>
      <c r="X15" s="9">
        <v>100</v>
      </c>
      <c r="Y15" s="9">
        <v>60</v>
      </c>
      <c r="Z15" s="9">
        <v>30</v>
      </c>
      <c r="AA15" s="9">
        <v>49</v>
      </c>
      <c r="AE15" s="9">
        <v>100</v>
      </c>
      <c r="AF15">
        <v>70</v>
      </c>
      <c r="AG15">
        <v>90</v>
      </c>
      <c r="AH15" s="9">
        <v>100</v>
      </c>
      <c r="AI15" s="9">
        <v>40</v>
      </c>
      <c r="AJ15" s="9">
        <v>20</v>
      </c>
      <c r="AK15" s="9">
        <v>100</v>
      </c>
      <c r="AL15" s="9">
        <v>1</v>
      </c>
      <c r="AM15" s="9">
        <v>100</v>
      </c>
      <c r="AN15" s="9">
        <v>100</v>
      </c>
      <c r="AO15" s="9">
        <v>90</v>
      </c>
      <c r="AR15" s="9">
        <v>100</v>
      </c>
      <c r="AS15" s="9">
        <v>50</v>
      </c>
      <c r="AT15" s="9">
        <v>50</v>
      </c>
      <c r="AU15" s="9">
        <v>90</v>
      </c>
      <c r="AV15" s="9">
        <v>100</v>
      </c>
      <c r="AW15" s="9">
        <v>90</v>
      </c>
      <c r="AX15" s="9">
        <v>40</v>
      </c>
      <c r="BI15">
        <v>100</v>
      </c>
      <c r="BJ15">
        <v>80</v>
      </c>
      <c r="BK15">
        <v>90</v>
      </c>
      <c r="BL15">
        <v>100</v>
      </c>
      <c r="BN15">
        <v>90</v>
      </c>
      <c r="BO15">
        <v>100</v>
      </c>
    </row>
    <row r="16" spans="1:67" x14ac:dyDescent="0.3">
      <c r="A16">
        <v>7</v>
      </c>
      <c r="B16" t="s">
        <v>7</v>
      </c>
      <c r="C16" s="17">
        <f t="shared" si="0"/>
        <v>73.933333333333337</v>
      </c>
      <c r="D16" s="16"/>
      <c r="E16" s="1">
        <v>49</v>
      </c>
      <c r="F16" s="1">
        <v>60</v>
      </c>
      <c r="G16" s="1">
        <v>1</v>
      </c>
      <c r="O16" s="1">
        <v>100</v>
      </c>
      <c r="P16" s="9">
        <v>70</v>
      </c>
      <c r="Q16" s="9">
        <v>60</v>
      </c>
      <c r="R16" s="9">
        <v>85</v>
      </c>
      <c r="S16" s="1">
        <v>99</v>
      </c>
      <c r="T16" s="9">
        <v>90</v>
      </c>
      <c r="U16" s="9">
        <v>70</v>
      </c>
      <c r="V16" s="9">
        <v>90</v>
      </c>
      <c r="W16" s="9">
        <v>50</v>
      </c>
      <c r="X16" s="9">
        <v>100</v>
      </c>
      <c r="Y16" s="9">
        <v>85</v>
      </c>
      <c r="Z16" s="9">
        <v>100</v>
      </c>
      <c r="AA16" s="9"/>
      <c r="AE16" s="9">
        <v>100</v>
      </c>
      <c r="AF16">
        <v>95</v>
      </c>
      <c r="AG16">
        <v>100</v>
      </c>
      <c r="AH16" s="9">
        <v>100</v>
      </c>
      <c r="AI16" s="9">
        <v>75</v>
      </c>
      <c r="AJ16" s="9">
        <v>90</v>
      </c>
      <c r="AK16" s="9">
        <v>100</v>
      </c>
      <c r="AL16" s="9">
        <v>1</v>
      </c>
      <c r="AM16" s="9">
        <v>80</v>
      </c>
      <c r="AN16" s="9">
        <v>100</v>
      </c>
      <c r="AO16" s="9">
        <v>100</v>
      </c>
      <c r="AP16" s="9">
        <v>30</v>
      </c>
      <c r="AQ16" s="9">
        <v>1</v>
      </c>
      <c r="BH16">
        <v>73</v>
      </c>
      <c r="BI16">
        <v>90</v>
      </c>
      <c r="BJ16">
        <v>80</v>
      </c>
      <c r="BK16">
        <v>1</v>
      </c>
    </row>
    <row r="17" spans="1:67" x14ac:dyDescent="0.3">
      <c r="A17">
        <v>8</v>
      </c>
      <c r="B17" t="s">
        <v>53</v>
      </c>
      <c r="C17" s="17">
        <f>AVERAGE(E17:Z17)</f>
        <v>100</v>
      </c>
      <c r="X17" s="9">
        <v>100</v>
      </c>
      <c r="Y17">
        <v>100</v>
      </c>
      <c r="Z17">
        <v>100</v>
      </c>
      <c r="AA17" s="9">
        <v>45</v>
      </c>
      <c r="AE17" s="9">
        <v>100</v>
      </c>
      <c r="AF17">
        <v>100</v>
      </c>
      <c r="AG17">
        <v>100</v>
      </c>
      <c r="AH17" s="9">
        <v>100</v>
      </c>
      <c r="AI17" s="9">
        <v>100</v>
      </c>
      <c r="AJ17" s="9">
        <v>100</v>
      </c>
      <c r="AK17" s="9">
        <v>100</v>
      </c>
      <c r="AM17" s="9">
        <v>100</v>
      </c>
      <c r="AN17" s="9">
        <v>100</v>
      </c>
      <c r="AO17" s="9">
        <v>100</v>
      </c>
      <c r="AS17">
        <v>80</v>
      </c>
      <c r="AT17">
        <v>100</v>
      </c>
      <c r="BH17">
        <v>75</v>
      </c>
      <c r="BI17">
        <v>100</v>
      </c>
      <c r="BJ17">
        <v>100</v>
      </c>
      <c r="BK17">
        <v>1</v>
      </c>
      <c r="BL17">
        <v>100</v>
      </c>
      <c r="BM17">
        <v>100</v>
      </c>
      <c r="BN17">
        <v>100</v>
      </c>
      <c r="BO17">
        <v>100</v>
      </c>
    </row>
    <row r="18" spans="1:67" x14ac:dyDescent="0.3">
      <c r="A18">
        <v>41</v>
      </c>
      <c r="B18" t="s">
        <v>84</v>
      </c>
      <c r="AP18">
        <v>1</v>
      </c>
      <c r="AQ18">
        <v>1</v>
      </c>
      <c r="AR18">
        <v>100</v>
      </c>
      <c r="AS18">
        <v>50</v>
      </c>
      <c r="AT18">
        <v>75</v>
      </c>
      <c r="AU18">
        <v>90</v>
      </c>
      <c r="AV18">
        <v>100</v>
      </c>
      <c r="AW18">
        <v>100</v>
      </c>
      <c r="AX18">
        <v>49</v>
      </c>
      <c r="AY18">
        <v>100</v>
      </c>
      <c r="AZ18">
        <v>100</v>
      </c>
      <c r="BA18">
        <v>100</v>
      </c>
      <c r="BB18">
        <v>100</v>
      </c>
      <c r="BC18">
        <v>100</v>
      </c>
      <c r="BD18">
        <v>15</v>
      </c>
      <c r="BE18">
        <v>1</v>
      </c>
      <c r="BF18">
        <v>100</v>
      </c>
      <c r="BG18">
        <v>49</v>
      </c>
    </row>
    <row r="19" spans="1:67" x14ac:dyDescent="0.3">
      <c r="A19">
        <v>42</v>
      </c>
      <c r="B19" t="s">
        <v>85</v>
      </c>
      <c r="C19" s="9">
        <v>75</v>
      </c>
      <c r="AP19">
        <v>1</v>
      </c>
      <c r="AQ19">
        <v>1</v>
      </c>
      <c r="AR19">
        <v>75</v>
      </c>
      <c r="AS19">
        <v>30</v>
      </c>
      <c r="AT19">
        <v>75</v>
      </c>
      <c r="BL19">
        <v>90</v>
      </c>
      <c r="BM19">
        <v>100</v>
      </c>
      <c r="BN19">
        <v>90</v>
      </c>
      <c r="BO19">
        <v>100</v>
      </c>
    </row>
    <row r="20" spans="1:67" x14ac:dyDescent="0.3">
      <c r="A20">
        <v>47</v>
      </c>
      <c r="B20" t="s">
        <v>93</v>
      </c>
      <c r="AQ20">
        <v>100</v>
      </c>
      <c r="AS20">
        <v>1</v>
      </c>
      <c r="AT20">
        <v>1</v>
      </c>
      <c r="AU20">
        <v>100</v>
      </c>
      <c r="AV20">
        <v>100</v>
      </c>
      <c r="AW20">
        <v>100</v>
      </c>
      <c r="AX20">
        <v>100</v>
      </c>
      <c r="AY20">
        <v>100</v>
      </c>
      <c r="AZ20">
        <v>100</v>
      </c>
      <c r="BA20">
        <v>1</v>
      </c>
      <c r="BB20">
        <v>100</v>
      </c>
      <c r="BC20">
        <v>100</v>
      </c>
      <c r="BD20">
        <v>100</v>
      </c>
      <c r="BE20">
        <v>1</v>
      </c>
      <c r="BF20">
        <v>49</v>
      </c>
      <c r="BG20">
        <v>1</v>
      </c>
      <c r="BL20">
        <v>10</v>
      </c>
      <c r="BM20">
        <v>100</v>
      </c>
      <c r="BN20">
        <v>100</v>
      </c>
      <c r="BO20">
        <v>90</v>
      </c>
    </row>
    <row r="21" spans="1:67" x14ac:dyDescent="0.3">
      <c r="A21">
        <v>29</v>
      </c>
      <c r="B21" t="s">
        <v>57</v>
      </c>
      <c r="C21" s="17">
        <f>AVERAGE(E21:Z21)</f>
        <v>95</v>
      </c>
      <c r="Y21">
        <v>90</v>
      </c>
      <c r="Z21">
        <v>100</v>
      </c>
      <c r="AA21" s="9">
        <v>90</v>
      </c>
      <c r="AE21" s="9">
        <v>100</v>
      </c>
      <c r="AF21" s="9">
        <v>100</v>
      </c>
      <c r="AG21">
        <v>90</v>
      </c>
      <c r="AH21" s="9">
        <v>100</v>
      </c>
      <c r="AI21" s="9">
        <v>90</v>
      </c>
      <c r="AJ21" s="9">
        <v>100</v>
      </c>
      <c r="AK21" s="9">
        <v>100</v>
      </c>
      <c r="AL21" s="9">
        <v>1</v>
      </c>
      <c r="AM21" s="9">
        <v>80</v>
      </c>
      <c r="AN21" s="9">
        <v>100</v>
      </c>
      <c r="AO21" s="9">
        <v>100</v>
      </c>
      <c r="AU21">
        <v>90</v>
      </c>
      <c r="AV21">
        <v>90</v>
      </c>
      <c r="AW21">
        <v>90</v>
      </c>
      <c r="AX21">
        <v>100</v>
      </c>
      <c r="BL21">
        <v>100</v>
      </c>
      <c r="BM21">
        <v>100</v>
      </c>
      <c r="BN21">
        <v>90</v>
      </c>
      <c r="BO21">
        <v>95</v>
      </c>
    </row>
    <row r="22" spans="1:67" x14ac:dyDescent="0.3">
      <c r="A22">
        <v>22</v>
      </c>
      <c r="B22" t="s">
        <v>107</v>
      </c>
      <c r="AY22">
        <v>100</v>
      </c>
      <c r="AZ22">
        <v>100</v>
      </c>
      <c r="BA22">
        <v>100</v>
      </c>
      <c r="BB22">
        <v>100</v>
      </c>
      <c r="BC22">
        <v>100</v>
      </c>
      <c r="BD22">
        <v>20</v>
      </c>
      <c r="BE22">
        <v>1</v>
      </c>
      <c r="BF22">
        <v>100</v>
      </c>
      <c r="BG22">
        <v>20</v>
      </c>
      <c r="BH22">
        <v>80</v>
      </c>
      <c r="BI22">
        <v>100</v>
      </c>
      <c r="BJ22">
        <v>90</v>
      </c>
      <c r="BK22">
        <v>49</v>
      </c>
      <c r="BL22">
        <v>100</v>
      </c>
      <c r="BM22">
        <v>100</v>
      </c>
      <c r="BN22">
        <v>90</v>
      </c>
      <c r="BO22">
        <v>80</v>
      </c>
    </row>
    <row r="23" spans="1:67" x14ac:dyDescent="0.3">
      <c r="A23">
        <v>21</v>
      </c>
      <c r="B23" t="s">
        <v>51</v>
      </c>
      <c r="C23" s="17">
        <f>AVERAGE(E23:Z23)</f>
        <v>90</v>
      </c>
      <c r="X23" s="9">
        <v>100</v>
      </c>
      <c r="Y23">
        <v>70</v>
      </c>
      <c r="Z23">
        <v>100</v>
      </c>
      <c r="AA23" s="9">
        <v>70</v>
      </c>
      <c r="AE23" s="9">
        <v>100</v>
      </c>
      <c r="AF23">
        <v>100</v>
      </c>
      <c r="AG23">
        <v>100</v>
      </c>
      <c r="AH23" s="9">
        <v>100</v>
      </c>
      <c r="AI23" s="9">
        <v>49</v>
      </c>
      <c r="AJ23" s="9">
        <v>100</v>
      </c>
      <c r="AK23" s="9">
        <v>100</v>
      </c>
      <c r="AL23" s="9">
        <v>1</v>
      </c>
      <c r="AM23" s="9">
        <v>80</v>
      </c>
      <c r="AN23" s="9">
        <v>100</v>
      </c>
      <c r="AO23" s="9">
        <v>100</v>
      </c>
      <c r="AP23" s="9">
        <v>1</v>
      </c>
      <c r="AQ23" s="9">
        <v>1</v>
      </c>
      <c r="AR23" s="9">
        <v>80</v>
      </c>
      <c r="AS23" s="9">
        <v>50</v>
      </c>
      <c r="AT23" s="9">
        <v>50</v>
      </c>
      <c r="AU23" s="9">
        <v>90</v>
      </c>
      <c r="AV23" s="9">
        <v>100</v>
      </c>
      <c r="AW23" s="9">
        <v>100</v>
      </c>
      <c r="AX23" s="9">
        <v>49</v>
      </c>
      <c r="AY23" s="9">
        <v>100</v>
      </c>
      <c r="AZ23" s="9"/>
      <c r="BL23">
        <v>100</v>
      </c>
      <c r="BM23">
        <v>100</v>
      </c>
      <c r="BN23">
        <v>100</v>
      </c>
      <c r="BO23">
        <v>80</v>
      </c>
    </row>
    <row r="24" spans="1:67" x14ac:dyDescent="0.3">
      <c r="A24">
        <v>10</v>
      </c>
      <c r="B24" t="s">
        <v>60</v>
      </c>
      <c r="AE24" s="9">
        <v>100</v>
      </c>
      <c r="AF24">
        <v>50</v>
      </c>
      <c r="AG24">
        <v>90</v>
      </c>
      <c r="AH24" s="9">
        <v>90</v>
      </c>
      <c r="AI24" s="9">
        <v>40</v>
      </c>
      <c r="AJ24" s="9">
        <v>79</v>
      </c>
      <c r="AK24" s="9">
        <v>100</v>
      </c>
      <c r="AL24" s="9">
        <v>1</v>
      </c>
      <c r="AM24" s="9">
        <v>50</v>
      </c>
      <c r="AN24" s="9">
        <v>100</v>
      </c>
      <c r="AO24" s="9">
        <v>100</v>
      </c>
      <c r="AR24" s="9">
        <v>60</v>
      </c>
      <c r="AS24" s="9">
        <v>75</v>
      </c>
      <c r="AT24" s="9">
        <v>100</v>
      </c>
      <c r="BL24">
        <v>100</v>
      </c>
      <c r="BM24">
        <v>51</v>
      </c>
      <c r="BN24">
        <v>90</v>
      </c>
      <c r="BO24">
        <v>70</v>
      </c>
    </row>
    <row r="25" spans="1:67" x14ac:dyDescent="0.3">
      <c r="A25">
        <v>9</v>
      </c>
      <c r="B25" t="s">
        <v>55</v>
      </c>
      <c r="C25" s="17">
        <f>AVERAGE(E25:Z25)</f>
        <v>98.333333333333329</v>
      </c>
      <c r="X25" s="9">
        <v>100</v>
      </c>
      <c r="Y25">
        <v>95</v>
      </c>
      <c r="Z25">
        <v>100</v>
      </c>
      <c r="AA25" s="9">
        <v>100</v>
      </c>
      <c r="AE25" s="9">
        <v>100</v>
      </c>
      <c r="AF25">
        <v>100</v>
      </c>
      <c r="AG25">
        <v>100</v>
      </c>
      <c r="AH25" s="9">
        <v>100</v>
      </c>
      <c r="AI25" s="9">
        <v>50</v>
      </c>
      <c r="AJ25" s="9">
        <v>90</v>
      </c>
      <c r="AK25" s="9">
        <v>100</v>
      </c>
      <c r="AL25" s="9">
        <v>1</v>
      </c>
      <c r="AM25" s="9">
        <v>70</v>
      </c>
      <c r="AN25" s="9">
        <v>100</v>
      </c>
      <c r="AO25" s="9">
        <v>100</v>
      </c>
      <c r="AP25" s="9">
        <v>1</v>
      </c>
      <c r="AQ25" s="9">
        <v>1</v>
      </c>
    </row>
    <row r="26" spans="1:67" x14ac:dyDescent="0.3">
      <c r="A26">
        <v>11</v>
      </c>
      <c r="B26" t="s">
        <v>22</v>
      </c>
      <c r="C26" s="17">
        <f t="shared" si="0"/>
        <v>100</v>
      </c>
      <c r="D26" s="16"/>
      <c r="E26" s="1">
        <v>100</v>
      </c>
      <c r="F26" s="1">
        <v>100</v>
      </c>
      <c r="G26" s="1">
        <v>100</v>
      </c>
    </row>
    <row r="27" spans="1:67" x14ac:dyDescent="0.3">
      <c r="A27">
        <v>12</v>
      </c>
      <c r="B27" t="s">
        <v>23</v>
      </c>
      <c r="C27" s="17">
        <f t="shared" si="0"/>
        <v>61.666666666666664</v>
      </c>
      <c r="D27" s="16"/>
      <c r="E27" s="1">
        <v>50</v>
      </c>
      <c r="F27" s="1">
        <v>40</v>
      </c>
      <c r="G27" s="1">
        <v>95</v>
      </c>
    </row>
    <row r="28" spans="1:67" x14ac:dyDescent="0.3">
      <c r="A28">
        <v>13</v>
      </c>
      <c r="B28" t="s">
        <v>24</v>
      </c>
      <c r="C28" s="17">
        <f t="shared" si="0"/>
        <v>85</v>
      </c>
      <c r="D28" s="16"/>
      <c r="G28" s="1">
        <v>85</v>
      </c>
    </row>
    <row r="29" spans="1:67" x14ac:dyDescent="0.3">
      <c r="A29">
        <v>14</v>
      </c>
      <c r="B29" t="s">
        <v>25</v>
      </c>
      <c r="C29" s="17">
        <f t="shared" si="0"/>
        <v>91.5</v>
      </c>
      <c r="D29" s="16"/>
      <c r="E29" s="1">
        <v>100</v>
      </c>
      <c r="F29" s="1">
        <v>90</v>
      </c>
      <c r="G29" s="1">
        <v>85</v>
      </c>
      <c r="H29" s="1">
        <v>40</v>
      </c>
      <c r="I29" s="1">
        <v>100</v>
      </c>
      <c r="J29" s="1">
        <v>100</v>
      </c>
      <c r="K29" s="1">
        <v>100</v>
      </c>
      <c r="L29" s="1">
        <v>100</v>
      </c>
      <c r="M29" s="1">
        <v>100</v>
      </c>
      <c r="N29" s="1">
        <v>100</v>
      </c>
      <c r="AP29">
        <v>30</v>
      </c>
      <c r="AQ29">
        <v>1</v>
      </c>
    </row>
    <row r="30" spans="1:67" x14ac:dyDescent="0.3">
      <c r="A30">
        <v>15</v>
      </c>
      <c r="B30" t="s">
        <v>26</v>
      </c>
      <c r="C30" s="17">
        <f t="shared" si="0"/>
        <v>83.166666666666671</v>
      </c>
      <c r="D30" s="16"/>
      <c r="E30" s="1">
        <v>49</v>
      </c>
      <c r="F30" s="1">
        <v>70</v>
      </c>
      <c r="G30" s="1">
        <v>80</v>
      </c>
      <c r="L30" s="1">
        <v>100</v>
      </c>
      <c r="M30" s="1">
        <v>100</v>
      </c>
      <c r="N30" s="1">
        <v>100</v>
      </c>
      <c r="AP30">
        <v>1</v>
      </c>
      <c r="AQ30">
        <v>1</v>
      </c>
    </row>
    <row r="31" spans="1:67" x14ac:dyDescent="0.3">
      <c r="A31">
        <v>16</v>
      </c>
      <c r="B31" t="s">
        <v>27</v>
      </c>
      <c r="C31" s="17">
        <f t="shared" si="0"/>
        <v>28.666666666666668</v>
      </c>
      <c r="D31" s="16"/>
      <c r="E31" s="1">
        <v>1</v>
      </c>
      <c r="F31" s="1">
        <v>50</v>
      </c>
      <c r="G31" s="1">
        <v>35</v>
      </c>
      <c r="BH31">
        <v>50</v>
      </c>
    </row>
    <row r="32" spans="1:67" x14ac:dyDescent="0.3">
      <c r="A32">
        <v>17</v>
      </c>
      <c r="B32" t="s">
        <v>29</v>
      </c>
      <c r="C32" s="17">
        <f t="shared" si="0"/>
        <v>90</v>
      </c>
      <c r="D32" s="16"/>
      <c r="F32" s="1">
        <v>90</v>
      </c>
    </row>
    <row r="33" spans="1:43" x14ac:dyDescent="0.3">
      <c r="A33">
        <v>18</v>
      </c>
      <c r="B33" t="s">
        <v>31</v>
      </c>
      <c r="C33" s="17">
        <f t="shared" si="0"/>
        <v>87.25</v>
      </c>
      <c r="D33" s="16"/>
      <c r="E33" s="1">
        <v>49</v>
      </c>
      <c r="L33" s="1">
        <v>100</v>
      </c>
      <c r="M33" s="1">
        <v>100</v>
      </c>
      <c r="N33" s="1">
        <v>100</v>
      </c>
      <c r="AO33">
        <f>14/15*100</f>
        <v>93.333333333333329</v>
      </c>
      <c r="AP33">
        <v>1</v>
      </c>
    </row>
    <row r="34" spans="1:43" x14ac:dyDescent="0.3">
      <c r="A34">
        <v>19</v>
      </c>
      <c r="B34" t="s">
        <v>36</v>
      </c>
      <c r="C34" s="17">
        <f t="shared" si="0"/>
        <v>92.714285714285708</v>
      </c>
      <c r="D34" s="16"/>
      <c r="H34" s="1">
        <v>49</v>
      </c>
      <c r="I34" s="1">
        <v>100</v>
      </c>
      <c r="J34" s="1">
        <v>100</v>
      </c>
      <c r="K34" s="1">
        <v>100</v>
      </c>
      <c r="L34" s="1">
        <v>100</v>
      </c>
      <c r="M34" s="1">
        <v>100</v>
      </c>
      <c r="N34" s="1">
        <v>100</v>
      </c>
      <c r="AP34">
        <v>1</v>
      </c>
      <c r="AQ34">
        <v>1</v>
      </c>
    </row>
    <row r="35" spans="1:43" x14ac:dyDescent="0.3">
      <c r="A35">
        <v>20</v>
      </c>
      <c r="B35" t="s">
        <v>44</v>
      </c>
      <c r="C35" s="17">
        <f t="shared" si="0"/>
        <v>76</v>
      </c>
      <c r="D35" s="16"/>
      <c r="M35" s="1">
        <v>100</v>
      </c>
      <c r="N35" s="1">
        <v>100</v>
      </c>
      <c r="X35" s="9">
        <v>100</v>
      </c>
      <c r="Y35">
        <v>50</v>
      </c>
      <c r="Z35">
        <v>30</v>
      </c>
      <c r="AA35" s="9">
        <v>40</v>
      </c>
    </row>
    <row r="36" spans="1:43" x14ac:dyDescent="0.3">
      <c r="A36">
        <v>23</v>
      </c>
      <c r="B36" t="s">
        <v>52</v>
      </c>
      <c r="C36" s="17">
        <f t="shared" si="0"/>
        <v>81.666666666666671</v>
      </c>
      <c r="X36" s="9">
        <v>100</v>
      </c>
      <c r="Y36">
        <v>45</v>
      </c>
      <c r="Z36">
        <v>100</v>
      </c>
      <c r="AA36" s="9">
        <v>20</v>
      </c>
    </row>
    <row r="37" spans="1:43" x14ac:dyDescent="0.3">
      <c r="A37">
        <v>24</v>
      </c>
      <c r="B37" t="s">
        <v>54</v>
      </c>
      <c r="C37" s="17">
        <f t="shared" si="0"/>
        <v>62.5</v>
      </c>
      <c r="X37" s="9">
        <v>80</v>
      </c>
      <c r="Y37">
        <v>45</v>
      </c>
    </row>
    <row r="38" spans="1:43" x14ac:dyDescent="0.3">
      <c r="A38">
        <v>25</v>
      </c>
      <c r="B38" t="s">
        <v>64</v>
      </c>
      <c r="C38" s="17">
        <f t="shared" si="0"/>
        <v>91.666666666666671</v>
      </c>
      <c r="X38" s="9">
        <v>100</v>
      </c>
      <c r="Y38">
        <v>100</v>
      </c>
      <c r="Z38">
        <v>75</v>
      </c>
      <c r="AE38" s="9">
        <v>100</v>
      </c>
      <c r="AF38">
        <v>100</v>
      </c>
      <c r="AG38">
        <v>100</v>
      </c>
      <c r="AH38">
        <v>100</v>
      </c>
      <c r="AI38">
        <v>90</v>
      </c>
      <c r="AJ38">
        <v>50</v>
      </c>
      <c r="AK38">
        <v>100</v>
      </c>
      <c r="AL38">
        <v>1</v>
      </c>
      <c r="AM38">
        <v>85</v>
      </c>
      <c r="AN38">
        <v>100</v>
      </c>
      <c r="AO38">
        <v>90</v>
      </c>
      <c r="AP38">
        <v>1</v>
      </c>
      <c r="AQ38">
        <v>1</v>
      </c>
    </row>
    <row r="39" spans="1:43" x14ac:dyDescent="0.3">
      <c r="A39">
        <v>26</v>
      </c>
      <c r="B39" t="s">
        <v>56</v>
      </c>
      <c r="C39" s="17">
        <f t="shared" si="0"/>
        <v>100</v>
      </c>
      <c r="X39" s="9">
        <v>100</v>
      </c>
      <c r="Y39">
        <v>100</v>
      </c>
      <c r="AA39" s="9">
        <v>90</v>
      </c>
    </row>
    <row r="40" spans="1:43" x14ac:dyDescent="0.3">
      <c r="A40">
        <v>27</v>
      </c>
      <c r="B40" t="s">
        <v>63</v>
      </c>
      <c r="C40" s="17">
        <f t="shared" si="0"/>
        <v>70</v>
      </c>
      <c r="X40" s="9">
        <v>65</v>
      </c>
      <c r="Y40">
        <v>45</v>
      </c>
      <c r="Z40">
        <v>100</v>
      </c>
      <c r="AA40" s="9">
        <v>70</v>
      </c>
    </row>
    <row r="41" spans="1:43" x14ac:dyDescent="0.3">
      <c r="A41">
        <v>28</v>
      </c>
      <c r="B41" t="s">
        <v>62</v>
      </c>
      <c r="C41" s="17">
        <f t="shared" si="0"/>
        <v>100</v>
      </c>
      <c r="X41" s="9">
        <v>100</v>
      </c>
      <c r="Y41">
        <v>100</v>
      </c>
      <c r="Z41">
        <v>100</v>
      </c>
      <c r="AA41" s="9">
        <v>100</v>
      </c>
      <c r="AE41" s="9">
        <v>100</v>
      </c>
      <c r="AF41" s="9">
        <v>100</v>
      </c>
      <c r="AG41">
        <v>100</v>
      </c>
      <c r="AH41" s="9">
        <v>100</v>
      </c>
      <c r="AI41" s="9">
        <v>60</v>
      </c>
      <c r="AJ41" s="9">
        <v>100</v>
      </c>
      <c r="AK41" s="9">
        <v>100</v>
      </c>
      <c r="AL41" s="9">
        <v>3</v>
      </c>
      <c r="AM41" s="9">
        <v>85</v>
      </c>
      <c r="AN41" s="9">
        <v>100</v>
      </c>
      <c r="AO41">
        <v>40</v>
      </c>
    </row>
    <row r="42" spans="1:43" x14ac:dyDescent="0.3">
      <c r="A42">
        <v>30</v>
      </c>
      <c r="B42" t="s">
        <v>61</v>
      </c>
      <c r="AE42" s="9">
        <v>100</v>
      </c>
      <c r="AF42" s="9">
        <v>100</v>
      </c>
      <c r="AG42">
        <v>60</v>
      </c>
      <c r="AH42" s="9">
        <v>100</v>
      </c>
      <c r="AI42" s="9">
        <v>60</v>
      </c>
      <c r="AJ42" s="9">
        <v>100</v>
      </c>
      <c r="AK42" s="9">
        <v>80</v>
      </c>
      <c r="AL42" s="9">
        <v>5</v>
      </c>
      <c r="AM42" s="9">
        <v>90</v>
      </c>
      <c r="AN42" s="9">
        <v>100</v>
      </c>
      <c r="AO42" s="9">
        <v>90</v>
      </c>
    </row>
    <row r="43" spans="1:43" x14ac:dyDescent="0.3">
      <c r="A43">
        <v>31</v>
      </c>
      <c r="B43" t="s">
        <v>65</v>
      </c>
      <c r="AE43" s="9">
        <v>100</v>
      </c>
      <c r="AF43" s="9">
        <v>100</v>
      </c>
      <c r="AG43">
        <v>100</v>
      </c>
      <c r="AH43" s="9">
        <v>100</v>
      </c>
      <c r="AI43" s="9">
        <v>70</v>
      </c>
      <c r="AJ43" s="9">
        <v>80</v>
      </c>
      <c r="AK43" s="9">
        <v>100</v>
      </c>
      <c r="AL43" s="9">
        <v>8</v>
      </c>
      <c r="AM43" s="9">
        <v>70</v>
      </c>
      <c r="AN43" s="9">
        <v>100</v>
      </c>
      <c r="AO43" s="9">
        <v>100</v>
      </c>
    </row>
    <row r="44" spans="1:43" x14ac:dyDescent="0.3">
      <c r="A44">
        <v>32</v>
      </c>
      <c r="B44" t="s">
        <v>66</v>
      </c>
      <c r="AE44" s="9">
        <v>100</v>
      </c>
      <c r="AF44" s="9">
        <v>100</v>
      </c>
      <c r="AG44">
        <v>100</v>
      </c>
      <c r="AH44" s="9">
        <v>100</v>
      </c>
      <c r="AI44" s="9">
        <v>70</v>
      </c>
      <c r="AJ44" s="9">
        <v>100</v>
      </c>
      <c r="AK44" s="9">
        <v>100</v>
      </c>
      <c r="AL44" s="9">
        <v>1</v>
      </c>
      <c r="AM44" s="9">
        <v>60</v>
      </c>
      <c r="AN44" s="9">
        <v>100</v>
      </c>
      <c r="AO44" s="9">
        <v>90</v>
      </c>
    </row>
    <row r="45" spans="1:43" x14ac:dyDescent="0.3">
      <c r="A45">
        <v>33</v>
      </c>
      <c r="B45" t="s">
        <v>67</v>
      </c>
      <c r="AE45" s="9">
        <v>100</v>
      </c>
      <c r="AF45" s="9">
        <v>100</v>
      </c>
      <c r="AG45">
        <v>90</v>
      </c>
      <c r="AH45" s="9">
        <v>100</v>
      </c>
      <c r="AI45" s="9">
        <v>100</v>
      </c>
      <c r="AJ45" s="9">
        <v>95</v>
      </c>
      <c r="AK45" s="9">
        <v>100</v>
      </c>
      <c r="AL45" s="9">
        <v>1</v>
      </c>
      <c r="AM45" s="9">
        <v>100</v>
      </c>
      <c r="AN45" s="9">
        <v>100</v>
      </c>
      <c r="AO45" s="9">
        <v>100</v>
      </c>
    </row>
    <row r="46" spans="1:43" x14ac:dyDescent="0.3">
      <c r="A46">
        <v>34</v>
      </c>
      <c r="B46" t="s">
        <v>68</v>
      </c>
      <c r="AE46" s="9">
        <v>100</v>
      </c>
      <c r="AF46" s="9">
        <v>100</v>
      </c>
      <c r="AG46">
        <v>100</v>
      </c>
      <c r="AH46" s="9">
        <v>100</v>
      </c>
      <c r="AI46" s="9">
        <v>49</v>
      </c>
      <c r="AJ46" s="9">
        <v>100</v>
      </c>
      <c r="AK46" s="9">
        <v>100</v>
      </c>
      <c r="AL46" s="9">
        <v>1</v>
      </c>
      <c r="AM46" s="9">
        <v>70</v>
      </c>
      <c r="AN46" s="9">
        <v>100</v>
      </c>
      <c r="AO46" s="9">
        <v>80</v>
      </c>
    </row>
    <row r="47" spans="1:43" x14ac:dyDescent="0.3">
      <c r="A47">
        <v>35</v>
      </c>
      <c r="B47" t="s">
        <v>71</v>
      </c>
      <c r="AG47">
        <v>100</v>
      </c>
      <c r="AH47" s="9">
        <v>100</v>
      </c>
      <c r="AI47" s="9">
        <v>50</v>
      </c>
      <c r="AJ47" s="9">
        <v>60</v>
      </c>
      <c r="AK47" s="9">
        <v>100</v>
      </c>
      <c r="AL47" s="9">
        <v>1</v>
      </c>
      <c r="AM47" s="9">
        <v>80</v>
      </c>
      <c r="AN47" s="9">
        <v>100</v>
      </c>
      <c r="AO47" s="9">
        <v>70</v>
      </c>
    </row>
    <row r="48" spans="1:43" x14ac:dyDescent="0.3">
      <c r="A48">
        <v>36</v>
      </c>
      <c r="B48" t="s">
        <v>72</v>
      </c>
      <c r="AE48" s="9">
        <v>100</v>
      </c>
      <c r="AF48" s="9">
        <v>100</v>
      </c>
      <c r="AG48">
        <v>90</v>
      </c>
      <c r="AH48" s="9">
        <v>100</v>
      </c>
      <c r="AI48" s="9">
        <v>90</v>
      </c>
      <c r="AJ48" s="9">
        <v>90</v>
      </c>
      <c r="AK48" s="9">
        <v>100</v>
      </c>
      <c r="AL48" s="9">
        <v>1</v>
      </c>
      <c r="AN48" s="9">
        <v>100</v>
      </c>
      <c r="AO48" s="9">
        <v>75</v>
      </c>
    </row>
    <row r="49" spans="1:63" x14ac:dyDescent="0.3">
      <c r="A49">
        <v>37</v>
      </c>
      <c r="B49" t="s">
        <v>54</v>
      </c>
      <c r="AE49" s="9">
        <v>100</v>
      </c>
      <c r="AF49" s="9">
        <v>100</v>
      </c>
      <c r="AG49">
        <v>100</v>
      </c>
      <c r="AH49">
        <v>100</v>
      </c>
      <c r="AI49" s="9">
        <v>50</v>
      </c>
      <c r="AJ49" s="9">
        <v>100</v>
      </c>
      <c r="AK49" s="9">
        <v>100</v>
      </c>
      <c r="AL49" s="9">
        <v>1</v>
      </c>
      <c r="AM49" s="9">
        <v>60</v>
      </c>
      <c r="AN49" s="9">
        <v>100</v>
      </c>
      <c r="AO49" s="9">
        <v>100</v>
      </c>
    </row>
    <row r="50" spans="1:63" x14ac:dyDescent="0.3">
      <c r="A50">
        <v>38</v>
      </c>
      <c r="B50" t="s">
        <v>79</v>
      </c>
      <c r="AM50" s="9">
        <v>90</v>
      </c>
      <c r="AN50" s="9">
        <v>100</v>
      </c>
      <c r="AO50" s="9">
        <v>90</v>
      </c>
    </row>
    <row r="51" spans="1:63" x14ac:dyDescent="0.3">
      <c r="A51">
        <v>39</v>
      </c>
      <c r="B51" t="s">
        <v>82</v>
      </c>
      <c r="AO51" s="9">
        <v>75</v>
      </c>
    </row>
    <row r="52" spans="1:63" x14ac:dyDescent="0.3">
      <c r="A52">
        <v>40</v>
      </c>
      <c r="B52" t="s">
        <v>83</v>
      </c>
      <c r="AO52" s="9">
        <v>75</v>
      </c>
    </row>
    <row r="53" spans="1:63" x14ac:dyDescent="0.3">
      <c r="A53">
        <v>43</v>
      </c>
      <c r="B53" t="s">
        <v>86</v>
      </c>
      <c r="AP53">
        <v>1</v>
      </c>
      <c r="AQ53">
        <v>1</v>
      </c>
    </row>
    <row r="54" spans="1:63" x14ac:dyDescent="0.3">
      <c r="A54">
        <v>44</v>
      </c>
      <c r="B54" t="s">
        <v>87</v>
      </c>
      <c r="AP54">
        <v>1</v>
      </c>
      <c r="AQ54">
        <v>49</v>
      </c>
    </row>
    <row r="55" spans="1:63" x14ac:dyDescent="0.3">
      <c r="A55">
        <v>45</v>
      </c>
      <c r="B55" t="s">
        <v>88</v>
      </c>
      <c r="AP55">
        <v>1</v>
      </c>
    </row>
    <row r="56" spans="1:63" x14ac:dyDescent="0.3">
      <c r="A56">
        <v>46</v>
      </c>
      <c r="B56" t="s">
        <v>92</v>
      </c>
      <c r="AQ56">
        <v>100</v>
      </c>
      <c r="AS56">
        <v>100</v>
      </c>
      <c r="AT56">
        <v>100</v>
      </c>
      <c r="AU56">
        <v>85</v>
      </c>
      <c r="AV56">
        <v>100</v>
      </c>
      <c r="AW56">
        <v>100</v>
      </c>
      <c r="AX56">
        <v>100</v>
      </c>
      <c r="AY56">
        <v>100</v>
      </c>
      <c r="AZ56">
        <v>100</v>
      </c>
      <c r="BA56">
        <v>100</v>
      </c>
      <c r="BB56">
        <v>100</v>
      </c>
      <c r="BC56">
        <v>100</v>
      </c>
      <c r="BD56">
        <v>100</v>
      </c>
      <c r="BE56">
        <v>1</v>
      </c>
      <c r="BF56">
        <v>50</v>
      </c>
      <c r="BG56">
        <v>1</v>
      </c>
    </row>
    <row r="57" spans="1:63" x14ac:dyDescent="0.3">
      <c r="A57">
        <v>48</v>
      </c>
      <c r="B57" t="s">
        <v>102</v>
      </c>
      <c r="AR57">
        <v>100</v>
      </c>
      <c r="AS57">
        <v>45</v>
      </c>
      <c r="AT57">
        <v>100</v>
      </c>
    </row>
    <row r="58" spans="1:63" x14ac:dyDescent="0.3">
      <c r="A58">
        <v>49</v>
      </c>
      <c r="B58" t="s">
        <v>97</v>
      </c>
      <c r="AU58">
        <v>90</v>
      </c>
      <c r="AV58">
        <v>100</v>
      </c>
      <c r="AW58">
        <v>90</v>
      </c>
      <c r="AX58">
        <v>100</v>
      </c>
    </row>
    <row r="59" spans="1:63" x14ac:dyDescent="0.3">
      <c r="A59">
        <v>50</v>
      </c>
      <c r="B59" t="s">
        <v>98</v>
      </c>
      <c r="AU59">
        <v>80</v>
      </c>
      <c r="AV59">
        <v>100</v>
      </c>
      <c r="AW59">
        <v>80</v>
      </c>
      <c r="AX59">
        <v>95</v>
      </c>
    </row>
    <row r="60" spans="1:63" x14ac:dyDescent="0.3">
      <c r="A60">
        <v>51</v>
      </c>
      <c r="B60" t="s">
        <v>99</v>
      </c>
      <c r="AU60">
        <v>50</v>
      </c>
      <c r="AV60">
        <v>100</v>
      </c>
      <c r="AX60">
        <v>49</v>
      </c>
      <c r="BH60">
        <v>100</v>
      </c>
    </row>
    <row r="61" spans="1:63" x14ac:dyDescent="0.3">
      <c r="A61">
        <v>52</v>
      </c>
      <c r="B61" t="s">
        <v>100</v>
      </c>
      <c r="AU61">
        <v>50</v>
      </c>
    </row>
    <row r="62" spans="1:63" x14ac:dyDescent="0.3">
      <c r="A62">
        <v>53</v>
      </c>
      <c r="B62" t="s">
        <v>101</v>
      </c>
      <c r="AU62">
        <v>90</v>
      </c>
    </row>
    <row r="63" spans="1:63" x14ac:dyDescent="0.3">
      <c r="A63">
        <v>54</v>
      </c>
      <c r="B63" t="s">
        <v>108</v>
      </c>
      <c r="AY63">
        <v>100</v>
      </c>
      <c r="AZ63">
        <v>100</v>
      </c>
      <c r="BA63">
        <v>60</v>
      </c>
      <c r="BB63">
        <v>100</v>
      </c>
      <c r="BC63">
        <v>100</v>
      </c>
      <c r="BD63">
        <v>100</v>
      </c>
      <c r="BE63">
        <v>1</v>
      </c>
      <c r="BF63">
        <v>100</v>
      </c>
      <c r="BG63">
        <v>100</v>
      </c>
    </row>
    <row r="64" spans="1:63" x14ac:dyDescent="0.3">
      <c r="A64">
        <v>55</v>
      </c>
      <c r="B64" t="s">
        <v>121</v>
      </c>
      <c r="BI64">
        <v>90</v>
      </c>
      <c r="BJ64">
        <v>90</v>
      </c>
      <c r="BK64">
        <v>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Sheet1!_Toc138618261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Miller</dc:creator>
  <cp:lastModifiedBy>James Miller</cp:lastModifiedBy>
  <cp:lastPrinted>2023-07-28T12:45:52Z</cp:lastPrinted>
  <dcterms:created xsi:type="dcterms:W3CDTF">2023-01-05T09:57:27Z</dcterms:created>
  <dcterms:modified xsi:type="dcterms:W3CDTF">2024-03-06T10:21:02Z</dcterms:modified>
</cp:coreProperties>
</file>